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7710CD9F-F933-4716-A8AB-086B0287D43C}" xr6:coauthVersionLast="47" xr6:coauthVersionMax="47" xr10:uidLastSave="{00000000-0000-0000-0000-000000000000}"/>
  <bookViews>
    <workbookView xWindow="1875" yWindow="1800" windowWidth="19425" windowHeight="11625" xr2:uid="{EBFDD491-708D-43EC-A1EA-04445F91ABA7}"/>
  </bookViews>
  <sheets>
    <sheet name="Andamento del merc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C176" i="1"/>
  <c r="B176" i="1"/>
  <c r="K170" i="1"/>
  <c r="J170" i="1"/>
  <c r="I170" i="1"/>
  <c r="H170" i="1"/>
  <c r="G170" i="1"/>
  <c r="F170" i="1"/>
  <c r="E170" i="1"/>
  <c r="D170" i="1"/>
  <c r="C170" i="1"/>
  <c r="B170" i="1"/>
  <c r="E168" i="1"/>
  <c r="D168" i="1"/>
  <c r="C168" i="1"/>
  <c r="B168" i="1"/>
  <c r="K162" i="1"/>
  <c r="J162" i="1"/>
  <c r="I162" i="1"/>
  <c r="H162" i="1"/>
  <c r="G162" i="1"/>
  <c r="F162" i="1"/>
  <c r="E162" i="1"/>
  <c r="D162" i="1"/>
  <c r="C162" i="1"/>
  <c r="B162" i="1"/>
  <c r="E160" i="1"/>
  <c r="D160" i="1"/>
  <c r="C160" i="1"/>
  <c r="B160" i="1"/>
  <c r="K154" i="1"/>
  <c r="J154" i="1"/>
  <c r="I154" i="1"/>
  <c r="H154" i="1"/>
  <c r="G154" i="1"/>
  <c r="F154" i="1"/>
  <c r="E154" i="1"/>
  <c r="D154" i="1"/>
  <c r="C154" i="1"/>
  <c r="B154" i="1"/>
  <c r="H150" i="1"/>
  <c r="G150" i="1"/>
  <c r="F150" i="1"/>
  <c r="E150" i="1"/>
  <c r="D150" i="1"/>
  <c r="C150" i="1"/>
  <c r="B150" i="1"/>
  <c r="K142" i="1"/>
  <c r="J142" i="1"/>
  <c r="I142" i="1"/>
  <c r="H142" i="1"/>
  <c r="G142" i="1"/>
  <c r="F142" i="1"/>
  <c r="E142" i="1"/>
  <c r="D142" i="1"/>
  <c r="C142" i="1"/>
  <c r="B142" i="1"/>
  <c r="H140" i="1"/>
  <c r="G140" i="1"/>
  <c r="F140" i="1"/>
  <c r="E140" i="1"/>
  <c r="D140" i="1"/>
  <c r="C140" i="1"/>
  <c r="B140" i="1"/>
  <c r="K132" i="1"/>
  <c r="J132" i="1"/>
  <c r="I132" i="1"/>
  <c r="H132" i="1"/>
  <c r="G132" i="1"/>
  <c r="F132" i="1"/>
  <c r="E132" i="1"/>
  <c r="D132" i="1"/>
  <c r="C132" i="1"/>
  <c r="B132" i="1"/>
  <c r="I130" i="1"/>
  <c r="H130" i="1"/>
  <c r="G130" i="1"/>
  <c r="F130" i="1"/>
  <c r="E130" i="1"/>
  <c r="D130" i="1"/>
  <c r="C130" i="1"/>
  <c r="B130" i="1"/>
  <c r="K122" i="1"/>
  <c r="J122" i="1"/>
  <c r="I122" i="1"/>
  <c r="H122" i="1"/>
  <c r="G122" i="1"/>
  <c r="F122" i="1"/>
  <c r="E122" i="1"/>
  <c r="D122" i="1"/>
  <c r="C122" i="1"/>
  <c r="B122" i="1"/>
  <c r="K118" i="1"/>
  <c r="J118" i="1"/>
  <c r="I118" i="1"/>
  <c r="H118" i="1"/>
  <c r="G118" i="1"/>
  <c r="F118" i="1"/>
  <c r="E118" i="1"/>
  <c r="D118" i="1"/>
  <c r="C118" i="1"/>
  <c r="B118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6" i="1"/>
  <c r="J106" i="1"/>
  <c r="I106" i="1"/>
  <c r="H106" i="1"/>
  <c r="G106" i="1"/>
  <c r="F106" i="1"/>
  <c r="E106" i="1"/>
  <c r="D106" i="1"/>
  <c r="C106" i="1"/>
  <c r="B106" i="1"/>
  <c r="K104" i="1"/>
  <c r="J104" i="1"/>
  <c r="I104" i="1"/>
  <c r="H104" i="1"/>
  <c r="G104" i="1"/>
  <c r="F104" i="1"/>
  <c r="E104" i="1"/>
  <c r="D104" i="1"/>
  <c r="C104" i="1"/>
  <c r="B104" i="1"/>
  <c r="K99" i="1"/>
  <c r="J99" i="1"/>
  <c r="I99" i="1"/>
  <c r="H99" i="1"/>
  <c r="G99" i="1"/>
  <c r="F99" i="1"/>
  <c r="E99" i="1"/>
  <c r="D99" i="1"/>
  <c r="C99" i="1"/>
  <c r="B99" i="1"/>
  <c r="K94" i="1"/>
  <c r="J94" i="1"/>
  <c r="I94" i="1"/>
  <c r="H94" i="1"/>
  <c r="G94" i="1"/>
  <c r="F94" i="1"/>
  <c r="E94" i="1"/>
  <c r="D94" i="1"/>
  <c r="C94" i="1"/>
  <c r="B94" i="1"/>
  <c r="K87" i="1"/>
  <c r="J87" i="1"/>
  <c r="I87" i="1"/>
  <c r="H87" i="1"/>
  <c r="G87" i="1"/>
  <c r="F87" i="1"/>
  <c r="E87" i="1"/>
  <c r="D87" i="1"/>
  <c r="C87" i="1"/>
  <c r="B87" i="1"/>
  <c r="K85" i="1"/>
  <c r="J85" i="1"/>
  <c r="I85" i="1"/>
  <c r="H85" i="1"/>
  <c r="G85" i="1"/>
  <c r="F85" i="1"/>
  <c r="E85" i="1"/>
  <c r="D85" i="1"/>
  <c r="C85" i="1"/>
  <c r="B85" i="1"/>
  <c r="K77" i="1"/>
  <c r="J77" i="1"/>
  <c r="I77" i="1"/>
  <c r="H77" i="1"/>
  <c r="G77" i="1"/>
  <c r="F77" i="1"/>
  <c r="E77" i="1"/>
  <c r="D77" i="1"/>
  <c r="C77" i="1"/>
  <c r="B77" i="1"/>
  <c r="H75" i="1"/>
  <c r="G75" i="1"/>
  <c r="F75" i="1"/>
  <c r="E75" i="1"/>
  <c r="D75" i="1"/>
  <c r="C75" i="1"/>
  <c r="B75" i="1"/>
  <c r="K67" i="1"/>
  <c r="J67" i="1"/>
  <c r="I67" i="1"/>
  <c r="H67" i="1"/>
  <c r="G67" i="1"/>
  <c r="F67" i="1"/>
  <c r="E67" i="1"/>
  <c r="D67" i="1"/>
  <c r="C67" i="1"/>
  <c r="B67" i="1"/>
  <c r="I65" i="1"/>
  <c r="H65" i="1"/>
  <c r="G65" i="1"/>
  <c r="F65" i="1"/>
  <c r="E65" i="1"/>
  <c r="D65" i="1"/>
  <c r="C65" i="1"/>
  <c r="B65" i="1"/>
  <c r="K57" i="1"/>
  <c r="J57" i="1"/>
  <c r="I57" i="1"/>
  <c r="H57" i="1"/>
  <c r="G57" i="1"/>
  <c r="F57" i="1"/>
  <c r="E57" i="1"/>
  <c r="D57" i="1"/>
  <c r="C57" i="1"/>
  <c r="B57" i="1"/>
  <c r="H50" i="1"/>
  <c r="G50" i="1"/>
  <c r="F50" i="1"/>
  <c r="E50" i="1"/>
  <c r="D50" i="1"/>
  <c r="C50" i="1"/>
  <c r="B50" i="1"/>
  <c r="K41" i="1"/>
  <c r="J41" i="1"/>
  <c r="I41" i="1"/>
  <c r="H41" i="1"/>
  <c r="G41" i="1"/>
  <c r="F41" i="1"/>
  <c r="E41" i="1"/>
  <c r="D41" i="1"/>
  <c r="C41" i="1"/>
  <c r="B41" i="1"/>
  <c r="H39" i="1"/>
  <c r="G39" i="1"/>
  <c r="F39" i="1"/>
  <c r="E39" i="1"/>
  <c r="D39" i="1"/>
  <c r="C39" i="1"/>
  <c r="B39" i="1"/>
  <c r="K30" i="1"/>
  <c r="J30" i="1"/>
  <c r="I30" i="1"/>
  <c r="H30" i="1"/>
  <c r="G30" i="1"/>
  <c r="F30" i="1"/>
  <c r="E30" i="1"/>
  <c r="D30" i="1"/>
  <c r="C30" i="1"/>
  <c r="B30" i="1"/>
  <c r="K23" i="1"/>
  <c r="J23" i="1"/>
  <c r="I23" i="1"/>
  <c r="F23" i="1"/>
  <c r="E23" i="1"/>
  <c r="D23" i="1"/>
  <c r="C23" i="1"/>
  <c r="B23" i="1"/>
  <c r="H21" i="1"/>
  <c r="H19" i="1"/>
  <c r="H23" i="1" s="1"/>
  <c r="G19" i="1"/>
  <c r="G23" i="1" s="1"/>
  <c r="K16" i="1"/>
  <c r="J16" i="1"/>
  <c r="I16" i="1"/>
  <c r="H16" i="1"/>
  <c r="G16" i="1"/>
  <c r="F16" i="1"/>
  <c r="E16" i="1"/>
  <c r="D16" i="1"/>
  <c r="C16" i="1"/>
  <c r="B16" i="1"/>
  <c r="K14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A252BBC4-1754-47AC-89A8-AB314FBBCF3C}">
      <text>
        <r>
          <rPr>
            <sz val="10"/>
            <color indexed="81"/>
            <rFont val="Arial"/>
            <family val="2"/>
          </rPr>
          <t xml:space="preserve">Istituti che dispongono un’autorizzazione puramente bancaria o di un’autorizzazione a operare come banche e come società di intermediazione mobiliare.
</t>
        </r>
      </text>
    </comment>
    <comment ref="A12" authorId="0" shapeId="0" xr:uid="{0142470D-CDED-4F2A-A1C4-33ACD88415E7}">
      <text>
        <r>
          <rPr>
            <sz val="10"/>
            <color indexed="81"/>
            <rFont val="Arial"/>
            <family val="2"/>
          </rPr>
          <t xml:space="preserve">Puramente società di intermediazione mobiliare 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1BB42AAE-C1BA-475A-BA6F-38D7955A5E03}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E60FD203-0221-44FB-8ED3-6DBE8E8B51FE}">
      <text>
        <r>
          <rPr>
            <sz val="10"/>
            <color indexed="81"/>
            <rFont val="Arial"/>
            <family val="2"/>
          </rPr>
          <t>Puramente commercianti di valori mobiliari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65" authorId="0" shapeId="0" xr:uid="{928AB56B-CEDF-4635-A34B-8249EEE9844D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67" authorId="0" shapeId="0" xr:uid="{7E4C9F44-8AB1-48B8-ABE0-AC069558EF6F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73" authorId="0" shapeId="0" xr:uid="{50D5577E-ADC0-47D2-84F7-DE81EB94FFB0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  <comment ref="A174" authorId="0" shapeId="0" xr:uid="{F3C48DA0-22BA-4F84-8F14-554455BE422E}">
      <text>
        <r>
          <rPr>
            <sz val="10"/>
            <color indexed="81"/>
            <rFont val="Arial"/>
            <family val="2"/>
          </rPr>
          <t>I cambi tra le categorie ‹società del gruppo› e ‹gestori patrimoniali› non sono indicati nelle entrate e nelle uscite dal mercato.</t>
        </r>
      </text>
    </comment>
  </commentList>
</comments>
</file>

<file path=xl/sharedStrings.xml><?xml version="1.0" encoding="utf-8"?>
<sst xmlns="http://schemas.openxmlformats.org/spreadsheetml/2006/main" count="355" uniqueCount="61">
  <si>
    <t>–</t>
  </si>
  <si>
    <t xml:space="preserve"> –</t>
  </si>
  <si>
    <t>Andamento del mercato per banche e società di intermediazione mobiliare, 
assicurazioni e asset management</t>
  </si>
  <si>
    <t>Andamento del mercato per le banche e le società di intermediazione mobiliare</t>
  </si>
  <si>
    <t>Nuove autorizzazioni rilasciate a banche e società di intermediazione mobiliare</t>
  </si>
  <si>
    <t>Numero di istituti, da gennaio a dicembre</t>
  </si>
  <si>
    <t>Banche</t>
  </si>
  <si>
    <t xml:space="preserve">   – di cui succursali</t>
  </si>
  <si>
    <t>Società di intermediazione mobiliare</t>
  </si>
  <si>
    <t xml:space="preserve">TOTALE </t>
  </si>
  <si>
    <t xml:space="preserve">Uscite di banche e società di intermediazione mobiliare dal mercato </t>
  </si>
  <si>
    <t>Andamento del mercato per le assicurazioni</t>
  </si>
  <si>
    <t>Nuove autorizzazioni rilasciate ad assicurazioni</t>
  </si>
  <si>
    <t>Imprese di assicurazione sulla vita</t>
  </si>
  <si>
    <t>Imprese di assicurazione contro i danni (senza casse malati)</t>
  </si>
  <si>
    <t>Imprese di riassicurazione</t>
  </si>
  <si>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</si>
  <si>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t>TOTALE</t>
  </si>
  <si>
    <t xml:space="preserve">Uscite di assicurazioni dal mercato </t>
  </si>
  <si>
    <t>Numero di istituti, gennaio a dicembre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</si>
  <si>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</si>
  <si>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r>
      <t>Andamento del mercato per l’</t>
    </r>
    <r>
      <rPr>
        <b/>
        <i/>
        <sz val="16"/>
        <color theme="1"/>
        <rFont val="Arial"/>
        <family val="2"/>
      </rPr>
      <t>asset management</t>
    </r>
  </si>
  <si>
    <t>Totale fondi svizzeri</t>
  </si>
  <si>
    <t>Numero di fondi,  al 31 dicembre</t>
  </si>
  <si>
    <t>Fondi in valori mobiliari</t>
  </si>
  <si>
    <t>Altri fondi per investimenti tradizionali</t>
  </si>
  <si>
    <t>Altri fondi per investimenti alternativi</t>
  </si>
  <si>
    <t>Fondi immobiliari</t>
  </si>
  <si>
    <t>Società in accomandita per investimenti collettivi di capitale</t>
  </si>
  <si>
    <t xml:space="preserve">Ingressi di fondi svizzeri nel mercato </t>
  </si>
  <si>
    <t>Numero di fondi, da gennaio a dicembre</t>
  </si>
  <si>
    <t xml:space="preserve">Uscite di fondi svizzeri dal mercato </t>
  </si>
  <si>
    <t xml:space="preserve">Patrimonio netto del fondo di fondi svizzeri aperti </t>
  </si>
  <si>
    <t>in mio. CHF (Fonte: Banca nazionale svizzera, portale dei dati)</t>
  </si>
  <si>
    <t>Altri fondi per investimenti alternatvi</t>
  </si>
  <si>
    <t xml:space="preserve">   – di cui per investitori qualificati</t>
  </si>
  <si>
    <t>Totale fondi esteri</t>
  </si>
  <si>
    <t>Numero di fondi, al 31 dicembre</t>
  </si>
  <si>
    <t>OICVM (compatibili a livello europeoi) e fondi in valori mobiliari equivalenti</t>
  </si>
  <si>
    <t>Non-OICVM</t>
  </si>
  <si>
    <t>Ingressi di fondi esteri nel mercato</t>
  </si>
  <si>
    <t>OICVM (compatibili a livello europeo) e fondi in valori mobiliari equivalenti</t>
  </si>
  <si>
    <t xml:space="preserve">Uscite di fondi esteri dal mercato </t>
  </si>
  <si>
    <t>Totale istituti</t>
  </si>
  <si>
    <t>Numero di istituti, al 31 dicembre</t>
  </si>
  <si>
    <t>Direzioni dei fondi</t>
  </si>
  <si>
    <t>Gestori di patrimoni collettivi</t>
  </si>
  <si>
    <t>Banche depositarie</t>
  </si>
  <si>
    <t>Rappresentanti di investimenti collettivi di capitale esteri</t>
  </si>
  <si>
    <t>Rappresentanze di gestori esteri di patrimoni collettivi</t>
  </si>
  <si>
    <t>Ingressi di istituti nel mercato</t>
  </si>
  <si>
    <t>Uscite di istituti dal mercato</t>
  </si>
  <si>
    <t>Totale gestori patrimoniali e trustee</t>
  </si>
  <si>
    <r>
      <t>Numero di istituti,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al 31 dicembre</t>
    </r>
  </si>
  <si>
    <t>Gestori patrimoniali</t>
  </si>
  <si>
    <t>Trustee</t>
  </si>
  <si>
    <t>Ingressi di gestori patrimoniali e trustee nel mercato</t>
  </si>
  <si>
    <t xml:space="preserve">   – di cui società svizzere del gruppo secondo la Legge sugli istituti finanziari</t>
  </si>
  <si>
    <t>Uscite di gestori patrimoniali e trustee dal mercato</t>
  </si>
  <si>
    <t>Patrimonio netto al 31 dicembre</t>
  </si>
  <si>
    <t>Patrimonio netto al 30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</si>
</sst>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5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0" fontId="2" fillId="0" borderId="0" xfId="2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2" fillId="0" borderId="0" xfId="2" applyFont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6" fillId="0" borderId="4" xfId="2" applyFont="1" applyFill="1" applyBorder="1" applyAlignment="1">
      <alignment horizontal="right"/>
    </xf>
    <xf numFmtId="0" fontId="6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6" fillId="0" borderId="3" xfId="2" applyNumberFormat="1" applyFont="1" applyBorder="1"/>
    <xf numFmtId="0" fontId="6" fillId="0" borderId="3" xfId="2" applyFont="1" applyFill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12" fillId="0" borderId="0" xfId="3" applyFont="1"/>
    <xf numFmtId="0" fontId="2" fillId="0" borderId="4" xfId="2" applyFont="1" applyFill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12" fillId="0" borderId="0" xfId="3" applyFont="1" applyFill="1"/>
    <xf numFmtId="0" fontId="2" fillId="0" borderId="0" xfId="2" applyFont="1" applyFill="1" applyBorder="1" applyAlignment="1">
      <alignment vertical="top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6" fillId="0" borderId="3" xfId="2" applyNumberFormat="1" applyFont="1" applyFill="1" applyBorder="1"/>
    <xf numFmtId="164" fontId="6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6" fillId="0" borderId="2" xfId="2" applyNumberFormat="1" applyFont="1" applyBorder="1"/>
    <xf numFmtId="0" fontId="5" fillId="0" borderId="0" xfId="4" applyFont="1" applyFill="1"/>
    <xf numFmtId="0" fontId="5" fillId="0" borderId="0" xfId="4" applyFont="1" applyFill="1" applyAlignment="1">
      <alignment horizontal="right"/>
    </xf>
    <xf numFmtId="0" fontId="1" fillId="0" borderId="0" xfId="1" applyBorder="1" applyAlignment="1">
      <alignment wrapText="1"/>
    </xf>
    <xf numFmtId="0" fontId="1" fillId="0" borderId="0" xfId="1" applyBorder="1"/>
    <xf numFmtId="0" fontId="15" fillId="0" borderId="0" xfId="3" applyFont="1" applyAlignment="1">
      <alignment wrapText="1"/>
    </xf>
    <xf numFmtId="0" fontId="8" fillId="0" borderId="0" xfId="2" applyFont="1" applyBorder="1"/>
    <xf numFmtId="0" fontId="8" fillId="0" borderId="1" xfId="2" applyFont="1" applyBorder="1"/>
    <xf numFmtId="49" fontId="8" fillId="0" borderId="2" xfId="2" applyNumberFormat="1" applyFont="1" applyBorder="1"/>
    <xf numFmtId="49" fontId="9" fillId="0" borderId="4" xfId="2" applyNumberFormat="1" applyFont="1" applyBorder="1"/>
    <xf numFmtId="49" fontId="8" fillId="0" borderId="4" xfId="2" applyNumberFormat="1" applyFont="1" applyBorder="1"/>
    <xf numFmtId="49" fontId="8" fillId="0" borderId="0" xfId="2" applyNumberFormat="1" applyFont="1" applyBorder="1"/>
    <xf numFmtId="0" fontId="15" fillId="0" borderId="0" xfId="3" applyFont="1"/>
    <xf numFmtId="49" fontId="9" fillId="0" borderId="3" xfId="2" applyNumberFormat="1" applyFont="1" applyBorder="1"/>
    <xf numFmtId="0" fontId="8" fillId="0" borderId="0" xfId="0" applyFont="1"/>
    <xf numFmtId="0" fontId="14" fillId="0" borderId="0" xfId="2" applyFont="1" applyFill="1" applyBorder="1"/>
    <xf numFmtId="0" fontId="2" fillId="0" borderId="1" xfId="2" applyFont="1" applyFill="1" applyBorder="1"/>
    <xf numFmtId="49" fontId="8" fillId="0" borderId="3" xfId="2" applyNumberFormat="1" applyFont="1" applyBorder="1"/>
    <xf numFmtId="0" fontId="0" fillId="0" borderId="0" xfId="0" applyAlignment="1">
      <alignment vertical="top"/>
    </xf>
    <xf numFmtId="0" fontId="19" fillId="0" borderId="0" xfId="1" applyFont="1" applyBorder="1"/>
    <xf numFmtId="0" fontId="18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0" borderId="2" xfId="2" applyFont="1" applyFill="1" applyBorder="1" applyAlignment="1">
      <alignment horizontal="right"/>
    </xf>
    <xf numFmtId="164" fontId="2" fillId="2" borderId="1" xfId="5" applyNumberFormat="1" applyFont="1" applyFill="1" applyBorder="1" applyAlignment="1">
      <alignment horizontal="right"/>
    </xf>
    <xf numFmtId="164" fontId="6" fillId="2" borderId="1" xfId="5" applyNumberFormat="1" applyFont="1" applyFill="1" applyBorder="1" applyAlignment="1">
      <alignment horizontal="right"/>
    </xf>
    <xf numFmtId="0" fontId="5" fillId="2" borderId="0" xfId="4" applyFont="1" applyFill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6" fillId="2" borderId="2" xfId="0" applyFont="1" applyFill="1" applyBorder="1"/>
    <xf numFmtId="0" fontId="2" fillId="2" borderId="5" xfId="0" applyFont="1" applyFill="1" applyBorder="1"/>
    <xf numFmtId="0" fontId="18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 wrapText="1"/>
    </xf>
    <xf numFmtId="0" fontId="5" fillId="2" borderId="0" xfId="4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1" fillId="0" borderId="0" xfId="1" applyFont="1" applyBorder="1" applyAlignment="1">
      <alignment horizontal="left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7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4.28515625" style="6" customWidth="1"/>
    <col min="3" max="11" width="14.28515625" customWidth="1"/>
  </cols>
  <sheetData>
    <row r="1" spans="1:11" ht="51.75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"/>
    </row>
    <row r="2" spans="1:11">
      <c r="A2" s="9"/>
      <c r="B2" s="9"/>
      <c r="C2" s="6"/>
      <c r="D2" s="6"/>
      <c r="E2" s="6"/>
      <c r="F2" s="6"/>
      <c r="G2" s="6"/>
      <c r="H2" s="6"/>
      <c r="I2" s="6"/>
      <c r="J2" s="6"/>
      <c r="K2" s="6"/>
    </row>
    <row r="3" spans="1:11">
      <c r="A3" s="9"/>
      <c r="B3" s="9"/>
      <c r="C3" s="6"/>
      <c r="D3" s="6"/>
      <c r="E3" s="6"/>
      <c r="F3" s="6"/>
      <c r="G3" s="6"/>
      <c r="H3" s="6"/>
      <c r="I3" s="6"/>
      <c r="J3" s="6"/>
      <c r="K3" s="6"/>
    </row>
    <row r="4" spans="1:11">
      <c r="A4" s="9"/>
      <c r="B4" s="9"/>
      <c r="C4" s="6"/>
      <c r="D4" s="6"/>
      <c r="E4" s="6"/>
      <c r="F4" s="6"/>
      <c r="G4" s="6"/>
      <c r="H4" s="6"/>
      <c r="I4" s="6"/>
      <c r="J4" s="6"/>
      <c r="K4" s="6"/>
    </row>
    <row r="5" spans="1:11" ht="40.5">
      <c r="A5" s="47" t="s">
        <v>3</v>
      </c>
      <c r="B5" s="63"/>
      <c r="C5" s="6"/>
      <c r="D5" s="6"/>
      <c r="E5" s="6"/>
      <c r="F5" s="6"/>
      <c r="G5" s="6"/>
      <c r="H5" s="6"/>
      <c r="I5" s="6"/>
      <c r="J5" s="6"/>
      <c r="K5" s="6"/>
    </row>
    <row r="6" spans="1:11" ht="20.25">
      <c r="A6" s="48"/>
      <c r="B6" s="63"/>
      <c r="C6" s="6"/>
      <c r="D6" s="6"/>
      <c r="E6" s="6"/>
      <c r="F6" s="6"/>
      <c r="G6" s="6"/>
      <c r="H6" s="6"/>
      <c r="I6" s="6"/>
      <c r="J6" s="6"/>
      <c r="K6" s="6"/>
    </row>
    <row r="7" spans="1:11" ht="36">
      <c r="A7" s="49" t="s">
        <v>4</v>
      </c>
      <c r="B7" s="71">
        <v>2023</v>
      </c>
      <c r="C7" s="45">
        <v>2022</v>
      </c>
      <c r="D7" s="45">
        <v>2021</v>
      </c>
      <c r="E7" s="2">
        <v>2020</v>
      </c>
      <c r="F7" s="2">
        <v>2019</v>
      </c>
      <c r="G7" s="2">
        <v>2018</v>
      </c>
      <c r="H7" s="2">
        <v>2017</v>
      </c>
      <c r="I7" s="2">
        <v>2016</v>
      </c>
      <c r="J7" s="2">
        <v>2015</v>
      </c>
      <c r="K7" s="2">
        <v>2014</v>
      </c>
    </row>
    <row r="8" spans="1:11">
      <c r="A8" s="50" t="s">
        <v>5</v>
      </c>
      <c r="B8" s="72"/>
      <c r="C8" s="6"/>
      <c r="D8" s="6"/>
      <c r="E8" s="6"/>
      <c r="F8" s="6"/>
      <c r="G8" s="6"/>
      <c r="H8" s="6"/>
      <c r="I8" s="6"/>
      <c r="J8" s="6"/>
      <c r="K8" s="6"/>
    </row>
    <row r="9" spans="1:11">
      <c r="A9" s="50"/>
      <c r="B9" s="72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51" t="s">
        <v>6</v>
      </c>
      <c r="B10" s="72">
        <v>3</v>
      </c>
      <c r="C10" s="12">
        <v>8</v>
      </c>
      <c r="D10" s="12">
        <v>5</v>
      </c>
      <c r="E10" s="3">
        <v>5</v>
      </c>
      <c r="F10" s="3">
        <v>3</v>
      </c>
      <c r="G10" s="3">
        <v>2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52" t="s">
        <v>7</v>
      </c>
      <c r="B11" s="73">
        <v>0</v>
      </c>
      <c r="C11" s="13">
        <v>2</v>
      </c>
      <c r="D11" s="13">
        <v>2</v>
      </c>
      <c r="E11" s="14">
        <v>3</v>
      </c>
      <c r="F11" s="14">
        <v>1</v>
      </c>
      <c r="G11" s="14">
        <v>1</v>
      </c>
      <c r="H11" s="14">
        <v>3</v>
      </c>
      <c r="I11" s="14">
        <v>0</v>
      </c>
      <c r="J11" s="14">
        <v>0</v>
      </c>
      <c r="K11" s="14">
        <v>0</v>
      </c>
    </row>
    <row r="12" spans="1:11">
      <c r="A12" s="52" t="s">
        <v>8</v>
      </c>
      <c r="B12" s="74">
        <v>2</v>
      </c>
      <c r="C12" s="13">
        <v>1</v>
      </c>
      <c r="D12" s="13">
        <v>1</v>
      </c>
      <c r="E12" s="14">
        <v>2</v>
      </c>
      <c r="F12" s="14">
        <v>2</v>
      </c>
      <c r="G12" s="14">
        <v>4</v>
      </c>
      <c r="H12" s="14">
        <v>2</v>
      </c>
      <c r="I12" s="14">
        <v>0</v>
      </c>
      <c r="J12" s="14">
        <v>0</v>
      </c>
      <c r="K12" s="14">
        <v>0</v>
      </c>
    </row>
    <row r="13" spans="1:11">
      <c r="A13" s="52" t="s">
        <v>7</v>
      </c>
      <c r="B13" s="74">
        <v>1</v>
      </c>
      <c r="C13" s="13">
        <v>1</v>
      </c>
      <c r="D13" s="13">
        <v>0</v>
      </c>
      <c r="E13" s="14">
        <v>0</v>
      </c>
      <c r="F13" s="14">
        <v>0</v>
      </c>
      <c r="G13" s="14">
        <v>2</v>
      </c>
      <c r="H13" s="14">
        <v>1</v>
      </c>
      <c r="I13" s="14">
        <v>0</v>
      </c>
      <c r="J13" s="14">
        <v>0</v>
      </c>
      <c r="K13" s="14">
        <v>0</v>
      </c>
    </row>
    <row r="14" spans="1:11">
      <c r="A14" s="53" t="s">
        <v>9</v>
      </c>
      <c r="B14" s="75">
        <f>B10+B12</f>
        <v>5</v>
      </c>
      <c r="C14" s="15">
        <f>C10+C12</f>
        <v>9</v>
      </c>
      <c r="D14" s="15">
        <f>D10+D12</f>
        <v>6</v>
      </c>
      <c r="E14" s="16">
        <f>E10+E12</f>
        <v>7</v>
      </c>
      <c r="F14" s="16">
        <f t="shared" ref="F14:K14" si="0">F10+F12</f>
        <v>5</v>
      </c>
      <c r="G14" s="16">
        <f t="shared" si="0"/>
        <v>6</v>
      </c>
      <c r="H14" s="16">
        <f t="shared" si="0"/>
        <v>6</v>
      </c>
      <c r="I14" s="16">
        <f t="shared" si="0"/>
        <v>0</v>
      </c>
      <c r="J14" s="16">
        <f t="shared" si="0"/>
        <v>0</v>
      </c>
      <c r="K14" s="16">
        <f t="shared" si="0"/>
        <v>0</v>
      </c>
    </row>
    <row r="15" spans="1:11">
      <c r="A15" s="54"/>
      <c r="B15" s="17"/>
      <c r="C15" s="18"/>
      <c r="D15" s="18"/>
      <c r="E15" s="19"/>
      <c r="F15" s="19"/>
      <c r="G15" s="19"/>
      <c r="H15" s="19"/>
      <c r="I15" s="19"/>
      <c r="J15" s="19"/>
      <c r="K15" s="19"/>
    </row>
    <row r="16" spans="1:11" ht="36">
      <c r="A16" s="49" t="s">
        <v>10</v>
      </c>
      <c r="B16" s="71">
        <f>B$7</f>
        <v>2023</v>
      </c>
      <c r="C16" s="45">
        <f>C$7</f>
        <v>2022</v>
      </c>
      <c r="D16" s="45">
        <f>D$7</f>
        <v>2021</v>
      </c>
      <c r="E16" s="2">
        <f>E$7</f>
        <v>2020</v>
      </c>
      <c r="F16" s="2">
        <f>F$7</f>
        <v>2019</v>
      </c>
      <c r="G16" s="2">
        <f t="shared" ref="G16:K16" si="1">G$7</f>
        <v>2018</v>
      </c>
      <c r="H16" s="2">
        <f t="shared" si="1"/>
        <v>2017</v>
      </c>
      <c r="I16" s="2">
        <f t="shared" si="1"/>
        <v>2016</v>
      </c>
      <c r="J16" s="2">
        <f t="shared" si="1"/>
        <v>2015</v>
      </c>
      <c r="K16" s="2">
        <f t="shared" si="1"/>
        <v>2014</v>
      </c>
    </row>
    <row r="17" spans="1:11">
      <c r="A17" s="10" t="s">
        <v>5</v>
      </c>
      <c r="B17" s="72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10"/>
      <c r="B18" s="72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11" t="s">
        <v>6</v>
      </c>
      <c r="B19" s="72">
        <v>4</v>
      </c>
      <c r="C19" s="12">
        <v>4</v>
      </c>
      <c r="D19" s="12">
        <v>3</v>
      </c>
      <c r="E19" s="3">
        <v>4</v>
      </c>
      <c r="F19" s="3">
        <v>2</v>
      </c>
      <c r="G19" s="3">
        <f>7+5</f>
        <v>12</v>
      </c>
      <c r="H19" s="3">
        <f>5+4</f>
        <v>9</v>
      </c>
      <c r="I19" s="3"/>
      <c r="J19" s="3"/>
      <c r="K19" s="3"/>
    </row>
    <row r="20" spans="1:11">
      <c r="A20" s="4" t="s">
        <v>7</v>
      </c>
      <c r="B20" s="74">
        <v>2</v>
      </c>
      <c r="C20" s="13">
        <v>1</v>
      </c>
      <c r="D20" s="13">
        <v>2</v>
      </c>
      <c r="E20" s="14">
        <v>1</v>
      </c>
      <c r="F20" s="14">
        <v>1</v>
      </c>
      <c r="G20" s="14">
        <v>5</v>
      </c>
      <c r="H20" s="14">
        <v>4</v>
      </c>
      <c r="I20" s="14">
        <v>0</v>
      </c>
      <c r="J20" s="14">
        <v>0</v>
      </c>
      <c r="K20" s="14">
        <v>0</v>
      </c>
    </row>
    <row r="21" spans="1:11">
      <c r="A21" s="4" t="s">
        <v>8</v>
      </c>
      <c r="B21" s="74">
        <v>5</v>
      </c>
      <c r="C21" s="13">
        <v>0</v>
      </c>
      <c r="D21" s="13">
        <v>0</v>
      </c>
      <c r="E21" s="14">
        <v>2</v>
      </c>
      <c r="F21" s="14">
        <v>2</v>
      </c>
      <c r="G21" s="14">
        <v>4</v>
      </c>
      <c r="H21" s="14">
        <f>3+2</f>
        <v>5</v>
      </c>
      <c r="I21" s="14">
        <v>0</v>
      </c>
      <c r="J21" s="14">
        <v>0</v>
      </c>
      <c r="K21" s="14">
        <v>0</v>
      </c>
    </row>
    <row r="22" spans="1:11">
      <c r="A22" s="4" t="s">
        <v>7</v>
      </c>
      <c r="B22" s="74">
        <v>2</v>
      </c>
      <c r="C22" s="13">
        <v>0</v>
      </c>
      <c r="D22" s="13">
        <v>0</v>
      </c>
      <c r="E22" s="14">
        <v>1</v>
      </c>
      <c r="F22" s="14">
        <v>0</v>
      </c>
      <c r="G22" s="14">
        <v>0</v>
      </c>
      <c r="H22" s="14">
        <v>2</v>
      </c>
      <c r="I22" s="14">
        <v>0</v>
      </c>
      <c r="J22" s="14">
        <v>0</v>
      </c>
      <c r="K22" s="14">
        <v>0</v>
      </c>
    </row>
    <row r="23" spans="1:11">
      <c r="A23" s="20" t="s">
        <v>9</v>
      </c>
      <c r="B23" s="75">
        <f>B19+B21</f>
        <v>9</v>
      </c>
      <c r="C23" s="21">
        <f>C19+C21</f>
        <v>4</v>
      </c>
      <c r="D23" s="21">
        <f>D19+D21</f>
        <v>3</v>
      </c>
      <c r="E23" s="22">
        <f>E19+E21</f>
        <v>6</v>
      </c>
      <c r="F23" s="22">
        <f t="shared" ref="F23:K23" si="2">F19+F21</f>
        <v>4</v>
      </c>
      <c r="G23" s="22">
        <f t="shared" si="2"/>
        <v>16</v>
      </c>
      <c r="H23" s="22">
        <f t="shared" si="2"/>
        <v>14</v>
      </c>
      <c r="I23" s="22">
        <f t="shared" si="2"/>
        <v>0</v>
      </c>
      <c r="J23" s="22">
        <f t="shared" si="2"/>
        <v>0</v>
      </c>
      <c r="K23" s="22">
        <f t="shared" si="2"/>
        <v>0</v>
      </c>
    </row>
    <row r="24" spans="1:11">
      <c r="A24" s="55"/>
      <c r="B24" s="5"/>
      <c r="C24" s="7"/>
      <c r="D24" s="7"/>
      <c r="E24" s="5"/>
      <c r="F24" s="5"/>
      <c r="G24" s="5"/>
      <c r="H24" s="5"/>
      <c r="I24" s="5"/>
      <c r="J24" s="5"/>
      <c r="K24" s="5"/>
    </row>
    <row r="25" spans="1:11">
      <c r="A25" s="55"/>
      <c r="B25" s="5"/>
      <c r="C25" s="7"/>
      <c r="D25" s="7"/>
      <c r="E25" s="5"/>
      <c r="F25" s="5"/>
      <c r="G25" s="5"/>
      <c r="H25" s="5"/>
      <c r="I25" s="5"/>
      <c r="J25" s="5"/>
      <c r="K25" s="5"/>
    </row>
    <row r="26" spans="1:11">
      <c r="A26" s="55"/>
      <c r="B26" s="5"/>
      <c r="C26" s="7"/>
      <c r="D26" s="7"/>
      <c r="E26" s="5"/>
      <c r="F26" s="5"/>
      <c r="G26" s="5"/>
      <c r="H26" s="5"/>
      <c r="I26" s="5"/>
      <c r="J26" s="5"/>
      <c r="K26" s="5"/>
    </row>
    <row r="27" spans="1:11">
      <c r="A27" s="55"/>
      <c r="B27" s="5"/>
      <c r="C27" s="7"/>
      <c r="D27" s="7"/>
      <c r="E27" s="5"/>
      <c r="F27" s="5"/>
      <c r="G27" s="5"/>
      <c r="H27" s="5"/>
      <c r="I27" s="5"/>
      <c r="J27" s="5"/>
      <c r="K27" s="5"/>
    </row>
    <row r="28" spans="1:11" ht="20.25">
      <c r="A28" s="48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0.25">
      <c r="A29" s="48"/>
      <c r="C29" s="6"/>
      <c r="D29" s="6"/>
      <c r="E29" s="6"/>
      <c r="F29" s="6"/>
      <c r="G29" s="6"/>
      <c r="H29" s="6"/>
      <c r="I29" s="6"/>
      <c r="J29" s="6"/>
      <c r="K29" s="6"/>
    </row>
    <row r="30" spans="1:11" ht="18">
      <c r="A30" s="56" t="s">
        <v>12</v>
      </c>
      <c r="B30" s="71">
        <f>B$7</f>
        <v>2023</v>
      </c>
      <c r="C30" s="45">
        <f>C$7</f>
        <v>2022</v>
      </c>
      <c r="D30" s="45">
        <f>D$7</f>
        <v>2021</v>
      </c>
      <c r="E30" s="2">
        <f>E$7</f>
        <v>2020</v>
      </c>
      <c r="F30" s="2">
        <f>F$7</f>
        <v>2019</v>
      </c>
      <c r="G30" s="2">
        <f t="shared" ref="G30:K30" si="3">G$7</f>
        <v>2018</v>
      </c>
      <c r="H30" s="2">
        <f t="shared" si="3"/>
        <v>2017</v>
      </c>
      <c r="I30" s="2">
        <f t="shared" si="3"/>
        <v>2016</v>
      </c>
      <c r="J30" s="2">
        <f t="shared" si="3"/>
        <v>2015</v>
      </c>
      <c r="K30" s="2">
        <f t="shared" si="3"/>
        <v>2014</v>
      </c>
    </row>
    <row r="31" spans="1:11">
      <c r="A31" s="10" t="s">
        <v>5</v>
      </c>
      <c r="B31" s="72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10"/>
      <c r="B32" s="72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11" t="s">
        <v>13</v>
      </c>
      <c r="B33" s="72">
        <v>0</v>
      </c>
      <c r="C33" s="12">
        <v>1</v>
      </c>
      <c r="D33" s="12">
        <v>0</v>
      </c>
      <c r="E33" s="3">
        <v>0</v>
      </c>
      <c r="F33" s="3">
        <v>0</v>
      </c>
      <c r="G33" s="3">
        <v>1</v>
      </c>
      <c r="H33" s="3">
        <v>0</v>
      </c>
      <c r="I33" s="3" t="s">
        <v>0</v>
      </c>
      <c r="J33" s="3" t="s">
        <v>0</v>
      </c>
      <c r="K33" s="3" t="s">
        <v>0</v>
      </c>
    </row>
    <row r="34" spans="1:11">
      <c r="A34" s="4" t="s">
        <v>7</v>
      </c>
      <c r="B34" s="74">
        <v>0</v>
      </c>
      <c r="C34" s="13">
        <v>0</v>
      </c>
      <c r="D34" s="13">
        <v>0</v>
      </c>
      <c r="E34" s="14">
        <v>0</v>
      </c>
      <c r="F34" s="14">
        <v>0</v>
      </c>
      <c r="G34" s="14">
        <v>1</v>
      </c>
      <c r="H34" s="14">
        <v>0</v>
      </c>
      <c r="I34" s="14" t="s">
        <v>0</v>
      </c>
      <c r="J34" s="14" t="s">
        <v>0</v>
      </c>
      <c r="K34" s="14" t="s">
        <v>0</v>
      </c>
    </row>
    <row r="35" spans="1:11">
      <c r="A35" s="4" t="s">
        <v>14</v>
      </c>
      <c r="B35" s="74">
        <v>3</v>
      </c>
      <c r="C35" s="13">
        <v>1</v>
      </c>
      <c r="D35" s="13">
        <v>4</v>
      </c>
      <c r="E35" s="14">
        <v>1</v>
      </c>
      <c r="F35" s="14">
        <v>5</v>
      </c>
      <c r="G35" s="14">
        <v>2</v>
      </c>
      <c r="H35" s="14">
        <v>2</v>
      </c>
      <c r="I35" s="14" t="s">
        <v>0</v>
      </c>
      <c r="J35" s="14" t="s">
        <v>0</v>
      </c>
      <c r="K35" s="14" t="s">
        <v>0</v>
      </c>
    </row>
    <row r="36" spans="1:11">
      <c r="A36" s="4" t="s">
        <v>7</v>
      </c>
      <c r="B36" s="74">
        <v>2</v>
      </c>
      <c r="C36" s="13">
        <v>0</v>
      </c>
      <c r="D36" s="13">
        <v>2</v>
      </c>
      <c r="E36" s="14">
        <v>1</v>
      </c>
      <c r="F36" s="14">
        <v>4</v>
      </c>
      <c r="G36" s="14">
        <v>0</v>
      </c>
      <c r="H36" s="14">
        <v>1</v>
      </c>
      <c r="I36" s="14" t="s">
        <v>0</v>
      </c>
      <c r="J36" s="14" t="s">
        <v>0</v>
      </c>
      <c r="K36" s="14" t="s">
        <v>0</v>
      </c>
    </row>
    <row r="37" spans="1:11">
      <c r="A37" s="17" t="s">
        <v>15</v>
      </c>
      <c r="B37" s="74">
        <v>1</v>
      </c>
      <c r="C37" s="24">
        <v>0</v>
      </c>
      <c r="D37" s="24">
        <v>0</v>
      </c>
      <c r="E37" s="19">
        <v>0</v>
      </c>
      <c r="F37" s="19">
        <v>1</v>
      </c>
      <c r="G37" s="19">
        <v>0</v>
      </c>
      <c r="H37" s="19">
        <v>2</v>
      </c>
      <c r="I37" s="14" t="s">
        <v>0</v>
      </c>
      <c r="J37" s="14" t="s">
        <v>0</v>
      </c>
      <c r="K37" s="14" t="s">
        <v>0</v>
      </c>
    </row>
    <row r="38" spans="1:11">
      <c r="A38" s="4" t="s">
        <v>16</v>
      </c>
      <c r="B38" s="74">
        <v>2</v>
      </c>
      <c r="C38" s="13">
        <v>2</v>
      </c>
      <c r="D38" s="13">
        <v>0</v>
      </c>
      <c r="E38" s="14">
        <v>1</v>
      </c>
      <c r="F38" s="14">
        <v>0</v>
      </c>
      <c r="G38" s="14">
        <v>1</v>
      </c>
      <c r="H38" s="14">
        <v>2</v>
      </c>
      <c r="I38" s="14" t="s">
        <v>0</v>
      </c>
      <c r="J38" s="14" t="s">
        <v>0</v>
      </c>
      <c r="K38" s="14" t="s">
        <v>0</v>
      </c>
    </row>
    <row r="39" spans="1:11">
      <c r="A39" s="20" t="s">
        <v>17</v>
      </c>
      <c r="B39" s="75">
        <f t="shared" ref="B39:H39" si="4">B33+B35+B37+B38</f>
        <v>6</v>
      </c>
      <c r="C39" s="21">
        <f t="shared" si="4"/>
        <v>4</v>
      </c>
      <c r="D39" s="21">
        <f t="shared" si="4"/>
        <v>4</v>
      </c>
      <c r="E39" s="22">
        <f t="shared" si="4"/>
        <v>2</v>
      </c>
      <c r="F39" s="22">
        <f t="shared" si="4"/>
        <v>6</v>
      </c>
      <c r="G39" s="22">
        <f t="shared" si="4"/>
        <v>4</v>
      </c>
      <c r="H39" s="22">
        <f t="shared" si="4"/>
        <v>6</v>
      </c>
      <c r="I39" s="25" t="s">
        <v>0</v>
      </c>
      <c r="J39" s="25" t="s">
        <v>0</v>
      </c>
      <c r="K39" s="25" t="s">
        <v>0</v>
      </c>
    </row>
    <row r="40" spans="1:11">
      <c r="A40" s="10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23" t="s">
        <v>18</v>
      </c>
      <c r="B41" s="71">
        <f>B$7</f>
        <v>2023</v>
      </c>
      <c r="C41" s="45">
        <f>C$7</f>
        <v>2022</v>
      </c>
      <c r="D41" s="45">
        <f>D$7</f>
        <v>2021</v>
      </c>
      <c r="E41" s="2">
        <f>E$7</f>
        <v>2020</v>
      </c>
      <c r="F41" s="2">
        <f>F$7</f>
        <v>2019</v>
      </c>
      <c r="G41" s="2">
        <f t="shared" ref="G41:K41" si="5">G$7</f>
        <v>2018</v>
      </c>
      <c r="H41" s="2">
        <f t="shared" si="5"/>
        <v>2017</v>
      </c>
      <c r="I41" s="2">
        <f t="shared" si="5"/>
        <v>2016</v>
      </c>
      <c r="J41" s="2">
        <f t="shared" si="5"/>
        <v>2015</v>
      </c>
      <c r="K41" s="2">
        <f t="shared" si="5"/>
        <v>2014</v>
      </c>
    </row>
    <row r="42" spans="1:11">
      <c r="A42" s="10" t="s">
        <v>19</v>
      </c>
      <c r="B42" s="72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10"/>
      <c r="B43" s="72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11" t="s">
        <v>13</v>
      </c>
      <c r="B44" s="72">
        <v>0</v>
      </c>
      <c r="C44" s="12">
        <v>0</v>
      </c>
      <c r="D44" s="12">
        <v>1</v>
      </c>
      <c r="E44" s="3">
        <v>0</v>
      </c>
      <c r="F44" s="3">
        <v>0</v>
      </c>
      <c r="G44" s="3">
        <v>1</v>
      </c>
      <c r="H44" s="3">
        <v>0</v>
      </c>
      <c r="I44" s="3" t="s">
        <v>0</v>
      </c>
      <c r="J44" s="3" t="s">
        <v>0</v>
      </c>
      <c r="K44" s="3" t="s">
        <v>0</v>
      </c>
    </row>
    <row r="45" spans="1:11">
      <c r="A45" s="4" t="s">
        <v>7</v>
      </c>
      <c r="B45" s="74">
        <v>0</v>
      </c>
      <c r="C45" s="13">
        <v>0</v>
      </c>
      <c r="D45" s="13">
        <v>0</v>
      </c>
      <c r="E45" s="14">
        <v>0</v>
      </c>
      <c r="F45" s="14">
        <v>0</v>
      </c>
      <c r="G45" s="14">
        <v>1</v>
      </c>
      <c r="H45" s="14">
        <v>0</v>
      </c>
      <c r="I45" s="3" t="s">
        <v>0</v>
      </c>
      <c r="J45" s="3" t="s">
        <v>0</v>
      </c>
      <c r="K45" s="3" t="s">
        <v>0</v>
      </c>
    </row>
    <row r="46" spans="1:11">
      <c r="A46" s="52" t="s">
        <v>14</v>
      </c>
      <c r="B46" s="74">
        <v>0</v>
      </c>
      <c r="C46" s="13">
        <v>4</v>
      </c>
      <c r="D46" s="13">
        <v>0</v>
      </c>
      <c r="E46" s="14">
        <v>1</v>
      </c>
      <c r="F46" s="14">
        <v>1</v>
      </c>
      <c r="G46" s="14">
        <v>5</v>
      </c>
      <c r="H46" s="14">
        <v>3</v>
      </c>
      <c r="I46" s="3" t="s">
        <v>0</v>
      </c>
      <c r="J46" s="3" t="s">
        <v>0</v>
      </c>
      <c r="K46" s="3" t="s">
        <v>0</v>
      </c>
    </row>
    <row r="47" spans="1:11">
      <c r="A47" s="52" t="s">
        <v>7</v>
      </c>
      <c r="B47" s="74">
        <v>0</v>
      </c>
      <c r="C47" s="13">
        <v>1</v>
      </c>
      <c r="D47" s="13">
        <v>0</v>
      </c>
      <c r="E47" s="14">
        <v>0</v>
      </c>
      <c r="F47" s="14">
        <v>0</v>
      </c>
      <c r="G47" s="14">
        <v>2</v>
      </c>
      <c r="H47" s="14">
        <v>2</v>
      </c>
      <c r="I47" s="3" t="s">
        <v>0</v>
      </c>
      <c r="J47" s="3" t="s">
        <v>0</v>
      </c>
      <c r="K47" s="3" t="s">
        <v>0</v>
      </c>
    </row>
    <row r="48" spans="1:11">
      <c r="A48" s="54" t="s">
        <v>15</v>
      </c>
      <c r="B48" s="74">
        <v>0</v>
      </c>
      <c r="C48" s="24">
        <v>2</v>
      </c>
      <c r="D48" s="24">
        <v>0</v>
      </c>
      <c r="E48" s="19">
        <v>0</v>
      </c>
      <c r="F48" s="19">
        <v>2</v>
      </c>
      <c r="G48" s="19">
        <v>1</v>
      </c>
      <c r="H48" s="19">
        <v>4</v>
      </c>
      <c r="I48" s="3" t="s">
        <v>0</v>
      </c>
      <c r="J48" s="3" t="s">
        <v>0</v>
      </c>
      <c r="K48" s="3" t="s">
        <v>0</v>
      </c>
    </row>
    <row r="49" spans="1:11">
      <c r="A49" s="52" t="s">
        <v>20</v>
      </c>
      <c r="B49" s="74">
        <v>0</v>
      </c>
      <c r="C49" s="13">
        <v>2</v>
      </c>
      <c r="D49" s="13">
        <v>2</v>
      </c>
      <c r="E49" s="14">
        <v>1</v>
      </c>
      <c r="F49" s="14">
        <v>2</v>
      </c>
      <c r="G49" s="14">
        <v>1</v>
      </c>
      <c r="H49" s="14">
        <v>0</v>
      </c>
      <c r="I49" s="3" t="s">
        <v>0</v>
      </c>
      <c r="J49" s="3" t="s">
        <v>0</v>
      </c>
      <c r="K49" s="3" t="s">
        <v>0</v>
      </c>
    </row>
    <row r="50" spans="1:11">
      <c r="A50" s="57" t="s">
        <v>17</v>
      </c>
      <c r="B50" s="75">
        <f t="shared" ref="B50:H50" si="6">B44+B46+B48+B49</f>
        <v>0</v>
      </c>
      <c r="C50" s="21">
        <f t="shared" si="6"/>
        <v>8</v>
      </c>
      <c r="D50" s="21">
        <f t="shared" si="6"/>
        <v>3</v>
      </c>
      <c r="E50" s="22">
        <f t="shared" si="6"/>
        <v>2</v>
      </c>
      <c r="F50" s="22">
        <f t="shared" si="6"/>
        <v>5</v>
      </c>
      <c r="G50" s="22">
        <f t="shared" si="6"/>
        <v>8</v>
      </c>
      <c r="H50" s="22">
        <f t="shared" si="6"/>
        <v>7</v>
      </c>
      <c r="I50" s="26" t="s">
        <v>0</v>
      </c>
      <c r="J50" s="26" t="s">
        <v>0</v>
      </c>
      <c r="K50" s="26" t="s">
        <v>0</v>
      </c>
    </row>
    <row r="51" spans="1:11">
      <c r="A51" s="58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58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58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58"/>
      <c r="C54" s="6"/>
      <c r="D54" s="6"/>
      <c r="E54" s="6"/>
      <c r="F54" s="6"/>
      <c r="G54" s="6"/>
      <c r="H54" s="6"/>
      <c r="I54" s="6"/>
      <c r="J54" s="6"/>
      <c r="K54" s="6"/>
    </row>
    <row r="55" spans="1:11" ht="20.25">
      <c r="A55" s="48" t="s">
        <v>21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20.25">
      <c r="A56" s="48"/>
      <c r="C56" s="6"/>
      <c r="D56" s="6"/>
      <c r="E56" s="6"/>
      <c r="F56" s="6"/>
      <c r="G56" s="6"/>
      <c r="H56" s="6"/>
      <c r="I56" s="6"/>
      <c r="J56" s="6"/>
      <c r="K56" s="6"/>
    </row>
    <row r="57" spans="1:11" ht="18">
      <c r="A57" s="23" t="s">
        <v>22</v>
      </c>
      <c r="B57" s="71">
        <f>B$7</f>
        <v>2023</v>
      </c>
      <c r="C57" s="45">
        <f>C$7</f>
        <v>2022</v>
      </c>
      <c r="D57" s="45">
        <f>D$7</f>
        <v>2021</v>
      </c>
      <c r="E57" s="2">
        <f>E$7</f>
        <v>2020</v>
      </c>
      <c r="F57" s="2">
        <f>F$7</f>
        <v>2019</v>
      </c>
      <c r="G57" s="2">
        <f t="shared" ref="G57:K57" si="7">G$7</f>
        <v>2018</v>
      </c>
      <c r="H57" s="2">
        <f t="shared" si="7"/>
        <v>2017</v>
      </c>
      <c r="I57" s="2">
        <f t="shared" si="7"/>
        <v>2016</v>
      </c>
      <c r="J57" s="2">
        <f t="shared" si="7"/>
        <v>2015</v>
      </c>
      <c r="K57" s="2">
        <f t="shared" si="7"/>
        <v>2014</v>
      </c>
    </row>
    <row r="58" spans="1:11">
      <c r="A58" s="10" t="s">
        <v>23</v>
      </c>
      <c r="B58" s="72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10"/>
      <c r="B59" s="72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11" t="s">
        <v>24</v>
      </c>
      <c r="B60" s="72">
        <v>159</v>
      </c>
      <c r="C60" s="27">
        <v>158</v>
      </c>
      <c r="D60" s="27">
        <v>157</v>
      </c>
      <c r="E60" s="28">
        <v>148</v>
      </c>
      <c r="F60" s="28">
        <v>136</v>
      </c>
      <c r="G60" s="28">
        <v>136</v>
      </c>
      <c r="H60" s="28">
        <v>137</v>
      </c>
      <c r="I60" s="28">
        <v>136</v>
      </c>
      <c r="J60" s="3" t="s">
        <v>0</v>
      </c>
      <c r="K60" s="3" t="s">
        <v>0</v>
      </c>
    </row>
    <row r="61" spans="1:11">
      <c r="A61" s="4" t="s">
        <v>25</v>
      </c>
      <c r="B61" s="74">
        <v>1619</v>
      </c>
      <c r="C61" s="29">
        <v>1595</v>
      </c>
      <c r="D61" s="29">
        <v>1550</v>
      </c>
      <c r="E61" s="30">
        <v>1484</v>
      </c>
      <c r="F61" s="30">
        <v>1461</v>
      </c>
      <c r="G61" s="30">
        <v>1454</v>
      </c>
      <c r="H61" s="30">
        <v>1383</v>
      </c>
      <c r="I61" s="30">
        <v>1296</v>
      </c>
      <c r="J61" s="3" t="s">
        <v>0</v>
      </c>
      <c r="K61" s="3" t="s">
        <v>0</v>
      </c>
    </row>
    <row r="62" spans="1:11">
      <c r="A62" s="4" t="s">
        <v>26</v>
      </c>
      <c r="B62" s="74">
        <v>53</v>
      </c>
      <c r="C62" s="29">
        <v>50</v>
      </c>
      <c r="D62" s="29">
        <v>48</v>
      </c>
      <c r="E62" s="30">
        <v>48</v>
      </c>
      <c r="F62" s="30">
        <v>46</v>
      </c>
      <c r="G62" s="30">
        <v>50</v>
      </c>
      <c r="H62" s="30">
        <v>44</v>
      </c>
      <c r="I62" s="30">
        <v>42</v>
      </c>
      <c r="J62" s="3" t="s">
        <v>0</v>
      </c>
      <c r="K62" s="3" t="s">
        <v>0</v>
      </c>
    </row>
    <row r="63" spans="1:11">
      <c r="A63" s="4" t="s">
        <v>27</v>
      </c>
      <c r="B63" s="74">
        <v>81</v>
      </c>
      <c r="C63" s="29">
        <v>78</v>
      </c>
      <c r="D63" s="29">
        <v>73</v>
      </c>
      <c r="E63" s="30">
        <v>72</v>
      </c>
      <c r="F63" s="30">
        <v>67</v>
      </c>
      <c r="G63" s="30">
        <v>66</v>
      </c>
      <c r="H63" s="30">
        <v>60</v>
      </c>
      <c r="I63" s="30">
        <v>59</v>
      </c>
      <c r="J63" s="3" t="s">
        <v>0</v>
      </c>
      <c r="K63" s="3" t="s">
        <v>0</v>
      </c>
    </row>
    <row r="64" spans="1:11">
      <c r="A64" s="17" t="s">
        <v>28</v>
      </c>
      <c r="B64" s="74">
        <v>25</v>
      </c>
      <c r="C64" s="31">
        <v>25</v>
      </c>
      <c r="D64" s="31">
        <v>22</v>
      </c>
      <c r="E64" s="32">
        <v>19</v>
      </c>
      <c r="F64" s="32">
        <v>22</v>
      </c>
      <c r="G64" s="32">
        <v>19</v>
      </c>
      <c r="H64" s="32">
        <v>18</v>
      </c>
      <c r="I64" s="32">
        <v>18</v>
      </c>
      <c r="J64" s="3" t="s">
        <v>0</v>
      </c>
      <c r="K64" s="3" t="s">
        <v>0</v>
      </c>
    </row>
    <row r="65" spans="1:11">
      <c r="A65" s="20" t="s">
        <v>9</v>
      </c>
      <c r="B65" s="75">
        <f>SUM(B60:B64)</f>
        <v>1937</v>
      </c>
      <c r="C65" s="33">
        <f>SUM(C60:C64)</f>
        <v>1906</v>
      </c>
      <c r="D65" s="33">
        <f>SUM(D60:D64)</f>
        <v>1850</v>
      </c>
      <c r="E65" s="34">
        <f>SUM(E60:E64)</f>
        <v>1771</v>
      </c>
      <c r="F65" s="34">
        <f>SUM(F60:F64)</f>
        <v>1732</v>
      </c>
      <c r="G65" s="34">
        <f t="shared" ref="G65:I65" si="8">SUM(G60:G64)</f>
        <v>1725</v>
      </c>
      <c r="H65" s="34">
        <f t="shared" si="8"/>
        <v>1642</v>
      </c>
      <c r="I65" s="34">
        <f t="shared" si="8"/>
        <v>1551</v>
      </c>
      <c r="J65" s="26" t="s">
        <v>0</v>
      </c>
      <c r="K65" s="26" t="s">
        <v>0</v>
      </c>
    </row>
    <row r="66" spans="1:11">
      <c r="A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8">
      <c r="A67" s="23" t="s">
        <v>29</v>
      </c>
      <c r="B67" s="71">
        <f>B$7</f>
        <v>2023</v>
      </c>
      <c r="C67" s="45">
        <f>C$7</f>
        <v>2022</v>
      </c>
      <c r="D67" s="45">
        <f>D$7</f>
        <v>2021</v>
      </c>
      <c r="E67" s="2">
        <f>E$7</f>
        <v>2020</v>
      </c>
      <c r="F67" s="2">
        <f>F$7</f>
        <v>2019</v>
      </c>
      <c r="G67" s="2">
        <f t="shared" ref="G67:K67" si="9">G$7</f>
        <v>2018</v>
      </c>
      <c r="H67" s="2">
        <f t="shared" si="9"/>
        <v>2017</v>
      </c>
      <c r="I67" s="2">
        <f t="shared" si="9"/>
        <v>2016</v>
      </c>
      <c r="J67" s="2">
        <f t="shared" si="9"/>
        <v>2015</v>
      </c>
      <c r="K67" s="2">
        <f t="shared" si="9"/>
        <v>2014</v>
      </c>
    </row>
    <row r="68" spans="1:11">
      <c r="A68" s="10" t="s">
        <v>30</v>
      </c>
      <c r="B68" s="72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10"/>
      <c r="B69" s="72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11" t="s">
        <v>24</v>
      </c>
      <c r="B70" s="72">
        <v>5</v>
      </c>
      <c r="C70" s="12">
        <v>6</v>
      </c>
      <c r="D70" s="12">
        <v>13</v>
      </c>
      <c r="E70" s="3">
        <v>18</v>
      </c>
      <c r="F70" s="3">
        <v>12</v>
      </c>
      <c r="G70" s="3">
        <v>7</v>
      </c>
      <c r="H70" s="3">
        <v>6</v>
      </c>
      <c r="I70" s="3" t="s">
        <v>0</v>
      </c>
      <c r="J70" s="3" t="s">
        <v>0</v>
      </c>
      <c r="K70" s="3" t="s">
        <v>0</v>
      </c>
    </row>
    <row r="71" spans="1:11">
      <c r="A71" s="52" t="s">
        <v>25</v>
      </c>
      <c r="B71" s="76">
        <v>87</v>
      </c>
      <c r="C71" s="13">
        <v>87</v>
      </c>
      <c r="D71" s="13">
        <v>121</v>
      </c>
      <c r="E71" s="14">
        <v>109</v>
      </c>
      <c r="F71" s="14">
        <v>77</v>
      </c>
      <c r="G71" s="14">
        <v>136</v>
      </c>
      <c r="H71" s="14">
        <v>152</v>
      </c>
      <c r="I71" s="3" t="s">
        <v>0</v>
      </c>
      <c r="J71" s="3" t="s">
        <v>0</v>
      </c>
      <c r="K71" s="3" t="s">
        <v>0</v>
      </c>
    </row>
    <row r="72" spans="1:11">
      <c r="A72" s="52" t="s">
        <v>26</v>
      </c>
      <c r="B72" s="74">
        <v>6</v>
      </c>
      <c r="C72" s="13">
        <v>4</v>
      </c>
      <c r="D72" s="13">
        <v>5</v>
      </c>
      <c r="E72" s="14">
        <v>8</v>
      </c>
      <c r="F72" s="14">
        <v>2</v>
      </c>
      <c r="G72" s="14">
        <v>8</v>
      </c>
      <c r="H72" s="14">
        <v>6</v>
      </c>
      <c r="I72" s="3" t="s">
        <v>0</v>
      </c>
      <c r="J72" s="3" t="s">
        <v>0</v>
      </c>
      <c r="K72" s="3" t="s">
        <v>0</v>
      </c>
    </row>
    <row r="73" spans="1:11">
      <c r="A73" s="52" t="s">
        <v>27</v>
      </c>
      <c r="B73" s="74">
        <v>6</v>
      </c>
      <c r="C73" s="13">
        <v>7</v>
      </c>
      <c r="D73" s="13">
        <v>5</v>
      </c>
      <c r="E73" s="14">
        <v>9</v>
      </c>
      <c r="F73" s="14">
        <v>3</v>
      </c>
      <c r="G73" s="14">
        <v>9</v>
      </c>
      <c r="H73" s="14">
        <v>2</v>
      </c>
      <c r="I73" s="3" t="s">
        <v>0</v>
      </c>
      <c r="J73" s="3" t="s">
        <v>0</v>
      </c>
      <c r="K73" s="3" t="s">
        <v>0</v>
      </c>
    </row>
    <row r="74" spans="1:11">
      <c r="A74" s="54" t="s">
        <v>28</v>
      </c>
      <c r="B74" s="74">
        <v>2</v>
      </c>
      <c r="C74" s="24">
        <v>4</v>
      </c>
      <c r="D74" s="24">
        <v>2</v>
      </c>
      <c r="E74" s="7">
        <v>1</v>
      </c>
      <c r="F74" s="7">
        <v>4</v>
      </c>
      <c r="G74" s="7">
        <v>2</v>
      </c>
      <c r="H74" s="19">
        <v>1</v>
      </c>
      <c r="I74" s="3" t="s">
        <v>0</v>
      </c>
      <c r="J74" s="3" t="s">
        <v>0</v>
      </c>
      <c r="K74" s="3" t="s">
        <v>0</v>
      </c>
    </row>
    <row r="75" spans="1:11">
      <c r="A75" s="57" t="s">
        <v>9</v>
      </c>
      <c r="B75" s="75">
        <f t="shared" ref="B75:H75" si="10">SUM(B70:B74)</f>
        <v>106</v>
      </c>
      <c r="C75" s="21">
        <f t="shared" si="10"/>
        <v>108</v>
      </c>
      <c r="D75" s="21">
        <f t="shared" si="10"/>
        <v>146</v>
      </c>
      <c r="E75" s="22">
        <f t="shared" si="10"/>
        <v>145</v>
      </c>
      <c r="F75" s="22">
        <f t="shared" si="10"/>
        <v>98</v>
      </c>
      <c r="G75" s="22">
        <f t="shared" si="10"/>
        <v>162</v>
      </c>
      <c r="H75" s="22">
        <f t="shared" si="10"/>
        <v>167</v>
      </c>
      <c r="I75" s="26" t="s">
        <v>0</v>
      </c>
      <c r="J75" s="26" t="s">
        <v>0</v>
      </c>
      <c r="K75" s="26" t="s">
        <v>0</v>
      </c>
    </row>
    <row r="76" spans="1:11">
      <c r="A76" s="58"/>
      <c r="C76" s="6"/>
      <c r="D76" s="6"/>
      <c r="E76" s="6"/>
      <c r="F76" s="6"/>
      <c r="G76" s="6"/>
      <c r="H76" s="6"/>
      <c r="I76" s="6"/>
      <c r="J76" s="6"/>
      <c r="K76" s="6"/>
    </row>
    <row r="77" spans="1:11" ht="18">
      <c r="A77" s="23" t="s">
        <v>31</v>
      </c>
      <c r="B77" s="71">
        <f>B$7</f>
        <v>2023</v>
      </c>
      <c r="C77" s="45">
        <f>C$7</f>
        <v>2022</v>
      </c>
      <c r="D77" s="45">
        <f>D$7</f>
        <v>2021</v>
      </c>
      <c r="E77" s="2">
        <f>E$7</f>
        <v>2020</v>
      </c>
      <c r="F77" s="2">
        <f>F$7</f>
        <v>2019</v>
      </c>
      <c r="G77" s="2">
        <f t="shared" ref="G77:K77" si="11">G$7</f>
        <v>2018</v>
      </c>
      <c r="H77" s="2">
        <f t="shared" si="11"/>
        <v>2017</v>
      </c>
      <c r="I77" s="2">
        <f t="shared" si="11"/>
        <v>2016</v>
      </c>
      <c r="J77" s="2">
        <f t="shared" si="11"/>
        <v>2015</v>
      </c>
      <c r="K77" s="2">
        <f t="shared" si="11"/>
        <v>2014</v>
      </c>
    </row>
    <row r="78" spans="1:11" ht="15.75">
      <c r="A78" s="10" t="s">
        <v>30</v>
      </c>
      <c r="B78" s="71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10"/>
      <c r="B79" s="72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11" t="s">
        <v>24</v>
      </c>
      <c r="B80" s="72">
        <v>4</v>
      </c>
      <c r="C80" s="12">
        <v>5</v>
      </c>
      <c r="D80" s="12">
        <v>4</v>
      </c>
      <c r="E80" s="3">
        <v>6</v>
      </c>
      <c r="F80" s="3">
        <v>12</v>
      </c>
      <c r="G80" s="3">
        <v>8</v>
      </c>
      <c r="H80" s="3">
        <v>5</v>
      </c>
      <c r="I80" s="3">
        <v>0</v>
      </c>
      <c r="J80" s="3">
        <v>0</v>
      </c>
      <c r="K80" s="3">
        <v>0</v>
      </c>
    </row>
    <row r="81" spans="1:11">
      <c r="A81" s="4" t="s">
        <v>25</v>
      </c>
      <c r="B81" s="76">
        <v>59</v>
      </c>
      <c r="C81" s="13">
        <v>42</v>
      </c>
      <c r="D81" s="13">
        <v>50</v>
      </c>
      <c r="E81" s="14">
        <v>86</v>
      </c>
      <c r="F81" s="14">
        <v>70</v>
      </c>
      <c r="G81" s="14">
        <v>65</v>
      </c>
      <c r="H81" s="14">
        <v>65</v>
      </c>
      <c r="I81" s="14"/>
      <c r="J81" s="14"/>
      <c r="K81" s="14"/>
    </row>
    <row r="82" spans="1:11">
      <c r="A82" s="4" t="s">
        <v>26</v>
      </c>
      <c r="B82" s="74">
        <v>3</v>
      </c>
      <c r="C82" s="13">
        <v>2</v>
      </c>
      <c r="D82" s="13">
        <v>4</v>
      </c>
      <c r="E82" s="14">
        <v>6</v>
      </c>
      <c r="F82" s="14">
        <v>6</v>
      </c>
      <c r="G82" s="14">
        <v>2</v>
      </c>
      <c r="H82" s="14">
        <v>4</v>
      </c>
      <c r="I82" s="14"/>
      <c r="J82" s="14"/>
      <c r="K82" s="14"/>
    </row>
    <row r="83" spans="1:11">
      <c r="A83" s="4" t="s">
        <v>27</v>
      </c>
      <c r="B83" s="74">
        <v>3</v>
      </c>
      <c r="C83" s="13">
        <v>2</v>
      </c>
      <c r="D83" s="13">
        <v>4</v>
      </c>
      <c r="E83" s="14">
        <v>4</v>
      </c>
      <c r="F83" s="14">
        <v>2</v>
      </c>
      <c r="G83" s="14">
        <v>3</v>
      </c>
      <c r="H83" s="14">
        <v>1</v>
      </c>
      <c r="I83" s="14"/>
      <c r="J83" s="14"/>
      <c r="K83" s="14"/>
    </row>
    <row r="84" spans="1:11">
      <c r="A84" s="17" t="s">
        <v>28</v>
      </c>
      <c r="B84" s="74">
        <v>2</v>
      </c>
      <c r="C84" s="24">
        <v>1</v>
      </c>
      <c r="D84" s="24">
        <v>1</v>
      </c>
      <c r="E84" s="19">
        <v>4</v>
      </c>
      <c r="F84" s="19">
        <v>1</v>
      </c>
      <c r="G84" s="19">
        <v>1</v>
      </c>
      <c r="H84" s="19">
        <v>1</v>
      </c>
      <c r="I84" s="19"/>
      <c r="J84" s="19"/>
      <c r="K84" s="19"/>
    </row>
    <row r="85" spans="1:11">
      <c r="A85" s="20" t="s">
        <v>9</v>
      </c>
      <c r="B85" s="75">
        <f>SUM(B80:B84)</f>
        <v>71</v>
      </c>
      <c r="C85" s="21">
        <f>SUM(C80:C84)</f>
        <v>52</v>
      </c>
      <c r="D85" s="21">
        <f>SUM(D80:D84)</f>
        <v>63</v>
      </c>
      <c r="E85" s="22">
        <f>SUM(E80:E84)</f>
        <v>106</v>
      </c>
      <c r="F85" s="22">
        <f>SUM(F80:F84)</f>
        <v>91</v>
      </c>
      <c r="G85" s="22">
        <f t="shared" ref="G85:K85" si="12">SUM(G80:G84)</f>
        <v>79</v>
      </c>
      <c r="H85" s="22">
        <f t="shared" si="12"/>
        <v>76</v>
      </c>
      <c r="I85" s="22">
        <f t="shared" si="12"/>
        <v>0</v>
      </c>
      <c r="J85" s="22">
        <f t="shared" si="12"/>
        <v>0</v>
      </c>
      <c r="K85" s="22">
        <f t="shared" si="12"/>
        <v>0</v>
      </c>
    </row>
    <row r="86" spans="1:11">
      <c r="A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8">
      <c r="A87" s="35" t="s">
        <v>32</v>
      </c>
      <c r="B87" s="71">
        <f>B$7</f>
        <v>2023</v>
      </c>
      <c r="C87" s="46">
        <f>C$7</f>
        <v>2022</v>
      </c>
      <c r="D87" s="46">
        <f>D$7</f>
        <v>2021</v>
      </c>
      <c r="E87" s="46">
        <f>E$7</f>
        <v>2020</v>
      </c>
      <c r="F87" s="46">
        <f>F$7</f>
        <v>2019</v>
      </c>
      <c r="G87" s="46">
        <f t="shared" ref="G87:K87" si="13">G$7</f>
        <v>2018</v>
      </c>
      <c r="H87" s="46">
        <f t="shared" si="13"/>
        <v>2017</v>
      </c>
      <c r="I87" s="46">
        <f t="shared" si="13"/>
        <v>2016</v>
      </c>
      <c r="J87" s="46">
        <f t="shared" si="13"/>
        <v>2015</v>
      </c>
      <c r="K87" s="46">
        <f t="shared" si="13"/>
        <v>2014</v>
      </c>
    </row>
    <row r="88" spans="1:11" s="62" customFormat="1" ht="26.25" customHeight="1">
      <c r="A88" s="36" t="s">
        <v>33</v>
      </c>
      <c r="B88" s="77" t="s">
        <v>60</v>
      </c>
      <c r="C88" s="64" t="s">
        <v>59</v>
      </c>
      <c r="D88" s="64" t="s">
        <v>59</v>
      </c>
      <c r="E88" s="64" t="s">
        <v>59</v>
      </c>
      <c r="F88" s="64" t="s">
        <v>59</v>
      </c>
      <c r="G88" s="64" t="s">
        <v>59</v>
      </c>
      <c r="H88" s="64" t="s">
        <v>59</v>
      </c>
      <c r="I88" s="64" t="s">
        <v>59</v>
      </c>
      <c r="J88" s="64" t="s">
        <v>59</v>
      </c>
      <c r="K88" s="64" t="s">
        <v>59</v>
      </c>
    </row>
    <row r="89" spans="1:11">
      <c r="A89" s="59"/>
      <c r="B89" s="72"/>
      <c r="C89" s="6"/>
      <c r="D89" s="6"/>
      <c r="E89" s="37"/>
      <c r="F89" s="6"/>
      <c r="G89" s="6"/>
      <c r="H89" s="6"/>
      <c r="I89" s="6"/>
      <c r="J89" s="6"/>
      <c r="K89" s="6"/>
    </row>
    <row r="90" spans="1:11">
      <c r="A90" s="60" t="s">
        <v>24</v>
      </c>
      <c r="B90" s="69">
        <v>59554.978999999999</v>
      </c>
      <c r="C90" s="38">
        <v>51782.517999999996</v>
      </c>
      <c r="D90" s="38">
        <v>48041.275000000001</v>
      </c>
      <c r="E90" s="38">
        <v>47197.048000000003</v>
      </c>
      <c r="F90" s="38">
        <v>42882.851999999999</v>
      </c>
      <c r="G90" s="38">
        <v>39141.207000000002</v>
      </c>
      <c r="H90" s="38">
        <v>45404.044999999998</v>
      </c>
      <c r="I90" s="38">
        <v>42569.451999999997</v>
      </c>
      <c r="J90" s="38">
        <v>41884.116000000002</v>
      </c>
      <c r="K90" s="38">
        <v>45605.663999999997</v>
      </c>
    </row>
    <row r="91" spans="1:11">
      <c r="A91" s="41" t="s">
        <v>25</v>
      </c>
      <c r="B91" s="69">
        <v>1053523.83</v>
      </c>
      <c r="C91" s="38">
        <v>993329.11600000004</v>
      </c>
      <c r="D91" s="38">
        <v>1107269.5490000001</v>
      </c>
      <c r="E91" s="38">
        <v>998360.27300000004</v>
      </c>
      <c r="F91" s="38">
        <v>935239.71299999999</v>
      </c>
      <c r="G91" s="38">
        <v>767688.04200000002</v>
      </c>
      <c r="H91" s="38">
        <v>791497.29799999995</v>
      </c>
      <c r="I91" s="38">
        <v>703818.90099999995</v>
      </c>
      <c r="J91" s="38">
        <v>654653.85</v>
      </c>
      <c r="K91" s="38">
        <v>598599.40599999996</v>
      </c>
    </row>
    <row r="92" spans="1:11">
      <c r="A92" s="41" t="s">
        <v>34</v>
      </c>
      <c r="B92" s="69">
        <v>10671.093999999999</v>
      </c>
      <c r="C92" s="38">
        <v>10370.457</v>
      </c>
      <c r="D92" s="38">
        <v>10504.295</v>
      </c>
      <c r="E92" s="38">
        <v>9111.2209999999995</v>
      </c>
      <c r="F92" s="38">
        <v>9325.1290000000008</v>
      </c>
      <c r="G92" s="38">
        <v>7426.5029999999997</v>
      </c>
      <c r="H92" s="38">
        <v>6457.4129999999996</v>
      </c>
      <c r="I92" s="38">
        <v>4865.4189999999999</v>
      </c>
      <c r="J92" s="38">
        <v>4515.9970000000003</v>
      </c>
      <c r="K92" s="38">
        <v>4907.1279999999997</v>
      </c>
    </row>
    <row r="93" spans="1:11">
      <c r="A93" s="41" t="s">
        <v>27</v>
      </c>
      <c r="B93" s="69">
        <v>69004.298999999999</v>
      </c>
      <c r="C93" s="38">
        <v>68685.637000000002</v>
      </c>
      <c r="D93" s="38">
        <v>63848.294999999998</v>
      </c>
      <c r="E93" s="38">
        <v>58254.629000000001</v>
      </c>
      <c r="F93" s="38">
        <v>52707.13</v>
      </c>
      <c r="G93" s="38">
        <v>49160.296999999999</v>
      </c>
      <c r="H93" s="38">
        <v>44652.218999999997</v>
      </c>
      <c r="I93" s="38">
        <v>40881.298000000003</v>
      </c>
      <c r="J93" s="38">
        <v>37974.531999999999</v>
      </c>
      <c r="K93" s="38">
        <v>34988.171999999999</v>
      </c>
    </row>
    <row r="94" spans="1:11">
      <c r="A94" s="39" t="s">
        <v>17</v>
      </c>
      <c r="B94" s="70">
        <f t="shared" ref="B94:K94" si="14">SUM(B89:B93)</f>
        <v>1192754.202</v>
      </c>
      <c r="C94" s="40">
        <f t="shared" si="14"/>
        <v>1124167.7280000001</v>
      </c>
      <c r="D94" s="40">
        <f t="shared" si="14"/>
        <v>1229663.4139999999</v>
      </c>
      <c r="E94" s="40">
        <f t="shared" si="14"/>
        <v>1112923.1709999999</v>
      </c>
      <c r="F94" s="40">
        <f t="shared" si="14"/>
        <v>1040154.8239999999</v>
      </c>
      <c r="G94" s="40">
        <f t="shared" si="14"/>
        <v>863416.04900000012</v>
      </c>
      <c r="H94" s="40">
        <f t="shared" si="14"/>
        <v>888010.97499999998</v>
      </c>
      <c r="I94" s="40">
        <f t="shared" si="14"/>
        <v>792135.07</v>
      </c>
      <c r="J94" s="40">
        <f t="shared" si="14"/>
        <v>739028.495</v>
      </c>
      <c r="K94" s="40">
        <f t="shared" si="14"/>
        <v>684100.37</v>
      </c>
    </row>
    <row r="95" spans="1:11">
      <c r="A95" s="41" t="s">
        <v>35</v>
      </c>
      <c r="B95" s="69">
        <v>723159.397</v>
      </c>
      <c r="C95" s="38">
        <v>682984.245</v>
      </c>
      <c r="D95" s="38">
        <v>752244.36199999996</v>
      </c>
      <c r="E95" s="38">
        <v>701352.049</v>
      </c>
      <c r="F95" s="38">
        <v>664313.304</v>
      </c>
      <c r="G95" s="38">
        <v>544113.62800000003</v>
      </c>
      <c r="H95" s="38">
        <v>558341.20200000005</v>
      </c>
      <c r="I95" s="38">
        <v>515435.52799999999</v>
      </c>
      <c r="J95" s="38">
        <v>535774.26</v>
      </c>
      <c r="K95" s="38">
        <v>502521.31599999999</v>
      </c>
    </row>
    <row r="96" spans="1:11">
      <c r="A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8">
      <c r="A99" s="23" t="s">
        <v>36</v>
      </c>
      <c r="B99" s="71">
        <f>B$7</f>
        <v>2023</v>
      </c>
      <c r="C99" s="45">
        <f>C$7</f>
        <v>2022</v>
      </c>
      <c r="D99" s="45">
        <f>D$7</f>
        <v>2021</v>
      </c>
      <c r="E99" s="2">
        <f>E$7</f>
        <v>2020</v>
      </c>
      <c r="F99" s="2">
        <f>F$7</f>
        <v>2019</v>
      </c>
      <c r="G99" s="2">
        <f t="shared" ref="G99:K99" si="15">G$7</f>
        <v>2018</v>
      </c>
      <c r="H99" s="2">
        <f t="shared" si="15"/>
        <v>2017</v>
      </c>
      <c r="I99" s="2">
        <f t="shared" si="15"/>
        <v>2016</v>
      </c>
      <c r="J99" s="2">
        <f t="shared" si="15"/>
        <v>2015</v>
      </c>
      <c r="K99" s="2">
        <f t="shared" si="15"/>
        <v>2014</v>
      </c>
    </row>
    <row r="100" spans="1:11">
      <c r="A100" s="10" t="s">
        <v>37</v>
      </c>
      <c r="B100" s="78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10"/>
      <c r="B101" s="72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11" t="s">
        <v>38</v>
      </c>
      <c r="B102" s="72">
        <v>8501</v>
      </c>
      <c r="C102" s="12">
        <v>8546</v>
      </c>
      <c r="D102" s="12">
        <v>8325</v>
      </c>
      <c r="E102" s="28">
        <v>8085</v>
      </c>
      <c r="F102" s="28">
        <v>8121</v>
      </c>
      <c r="G102" s="28">
        <v>8041</v>
      </c>
      <c r="H102" s="28">
        <v>7685</v>
      </c>
      <c r="I102" s="28">
        <v>7314</v>
      </c>
      <c r="J102" s="3">
        <v>0</v>
      </c>
      <c r="K102" s="3">
        <v>0</v>
      </c>
    </row>
    <row r="103" spans="1:11">
      <c r="A103" s="4" t="s">
        <v>39</v>
      </c>
      <c r="B103" s="76">
        <v>31</v>
      </c>
      <c r="C103" s="13">
        <v>34</v>
      </c>
      <c r="D103" s="13">
        <v>35</v>
      </c>
      <c r="E103" s="30">
        <v>40</v>
      </c>
      <c r="F103" s="30">
        <v>49</v>
      </c>
      <c r="G103" s="30">
        <v>53</v>
      </c>
      <c r="H103" s="30">
        <v>76</v>
      </c>
      <c r="I103" s="30">
        <v>87</v>
      </c>
      <c r="J103" s="14" t="s">
        <v>0</v>
      </c>
      <c r="K103" s="14" t="s">
        <v>0</v>
      </c>
    </row>
    <row r="104" spans="1:11">
      <c r="A104" s="20" t="s">
        <v>9</v>
      </c>
      <c r="B104" s="75">
        <f t="shared" ref="B104:K104" si="16">SUM(B102:B103)</f>
        <v>8532</v>
      </c>
      <c r="C104" s="33">
        <f t="shared" si="16"/>
        <v>8580</v>
      </c>
      <c r="D104" s="33">
        <f t="shared" si="16"/>
        <v>8360</v>
      </c>
      <c r="E104" s="34">
        <f t="shared" si="16"/>
        <v>8125</v>
      </c>
      <c r="F104" s="34">
        <f t="shared" si="16"/>
        <v>8170</v>
      </c>
      <c r="G104" s="34">
        <f t="shared" si="16"/>
        <v>8094</v>
      </c>
      <c r="H104" s="34">
        <f t="shared" si="16"/>
        <v>7761</v>
      </c>
      <c r="I104" s="34">
        <f t="shared" si="16"/>
        <v>7401</v>
      </c>
      <c r="J104" s="22">
        <f t="shared" si="16"/>
        <v>0</v>
      </c>
      <c r="K104" s="22">
        <f t="shared" si="16"/>
        <v>0</v>
      </c>
    </row>
    <row r="105" spans="1:11">
      <c r="A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8">
      <c r="A106" s="23" t="s">
        <v>40</v>
      </c>
      <c r="B106" s="71">
        <f>B$7</f>
        <v>2023</v>
      </c>
      <c r="C106" s="45">
        <f>C$7</f>
        <v>2022</v>
      </c>
      <c r="D106" s="45">
        <f>D$7</f>
        <v>2021</v>
      </c>
      <c r="E106" s="2">
        <f>E$7</f>
        <v>2020</v>
      </c>
      <c r="F106" s="2">
        <f>F$7</f>
        <v>2019</v>
      </c>
      <c r="G106" s="2">
        <f t="shared" ref="G106:K106" si="17">G$7</f>
        <v>2018</v>
      </c>
      <c r="H106" s="2">
        <f t="shared" si="17"/>
        <v>2017</v>
      </c>
      <c r="I106" s="2">
        <f t="shared" si="17"/>
        <v>2016</v>
      </c>
      <c r="J106" s="2">
        <f t="shared" si="17"/>
        <v>2015</v>
      </c>
      <c r="K106" s="2">
        <f t="shared" si="17"/>
        <v>2014</v>
      </c>
    </row>
    <row r="107" spans="1:11">
      <c r="A107" s="10" t="s">
        <v>30</v>
      </c>
      <c r="B107" s="78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50"/>
      <c r="B108" s="72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51" t="s">
        <v>41</v>
      </c>
      <c r="B109" s="72">
        <v>552</v>
      </c>
      <c r="C109" s="27">
        <v>715</v>
      </c>
      <c r="D109" s="27">
        <v>824</v>
      </c>
      <c r="E109" s="3">
        <v>790</v>
      </c>
      <c r="F109" s="3">
        <v>850</v>
      </c>
      <c r="G109" s="3">
        <v>935</v>
      </c>
      <c r="H109" s="3">
        <v>873</v>
      </c>
      <c r="I109" s="3">
        <v>0</v>
      </c>
      <c r="J109" s="3">
        <v>0</v>
      </c>
      <c r="K109" s="3">
        <v>0</v>
      </c>
    </row>
    <row r="110" spans="1:11">
      <c r="A110" s="52" t="s">
        <v>39</v>
      </c>
      <c r="B110" s="76">
        <v>0</v>
      </c>
      <c r="C110" s="29">
        <v>0</v>
      </c>
      <c r="D110" s="29">
        <v>0</v>
      </c>
      <c r="E110" s="14">
        <v>0</v>
      </c>
      <c r="F110" s="14">
        <v>0</v>
      </c>
      <c r="G110" s="14">
        <v>0</v>
      </c>
      <c r="H110" s="14">
        <v>0</v>
      </c>
      <c r="I110" s="14" t="s">
        <v>0</v>
      </c>
      <c r="J110" s="14" t="s">
        <v>0</v>
      </c>
      <c r="K110" s="14" t="s">
        <v>0</v>
      </c>
    </row>
    <row r="111" spans="1:11">
      <c r="A111" s="61" t="s">
        <v>9</v>
      </c>
      <c r="B111" s="75">
        <f>SUM(B109:B110)</f>
        <v>552</v>
      </c>
      <c r="C111" s="42">
        <f>SUM(C109:C110)</f>
        <v>715</v>
      </c>
      <c r="D111" s="42">
        <f t="shared" ref="D111:K111" si="18">SUM(D109:D110)</f>
        <v>824</v>
      </c>
      <c r="E111" s="43">
        <f t="shared" si="18"/>
        <v>790</v>
      </c>
      <c r="F111" s="43">
        <f t="shared" si="18"/>
        <v>850</v>
      </c>
      <c r="G111" s="43">
        <f t="shared" si="18"/>
        <v>935</v>
      </c>
      <c r="H111" s="43">
        <f t="shared" si="18"/>
        <v>873</v>
      </c>
      <c r="I111" s="43">
        <f t="shared" si="18"/>
        <v>0</v>
      </c>
      <c r="J111" s="43">
        <f t="shared" si="18"/>
        <v>0</v>
      </c>
      <c r="K111" s="43">
        <f t="shared" si="18"/>
        <v>0</v>
      </c>
    </row>
    <row r="112" spans="1:11">
      <c r="A112" s="58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8">
      <c r="A113" s="56" t="s">
        <v>42</v>
      </c>
      <c r="B113" s="71">
        <f>B$7</f>
        <v>2023</v>
      </c>
      <c r="C113" s="45">
        <f>C$7</f>
        <v>2022</v>
      </c>
      <c r="D113" s="45">
        <f>D$7</f>
        <v>2021</v>
      </c>
      <c r="E113" s="2">
        <f>E$7</f>
        <v>2020</v>
      </c>
      <c r="F113" s="2">
        <f>F$7</f>
        <v>2019</v>
      </c>
      <c r="G113" s="2">
        <f t="shared" ref="G113:K113" si="19">G$7</f>
        <v>2018</v>
      </c>
      <c r="H113" s="2">
        <f t="shared" si="19"/>
        <v>2017</v>
      </c>
      <c r="I113" s="2">
        <f t="shared" si="19"/>
        <v>2016</v>
      </c>
      <c r="J113" s="2">
        <f t="shared" si="19"/>
        <v>2015</v>
      </c>
      <c r="K113" s="2">
        <f t="shared" si="19"/>
        <v>2014</v>
      </c>
    </row>
    <row r="114" spans="1:11">
      <c r="A114" s="50" t="s">
        <v>30</v>
      </c>
      <c r="B114" s="78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50"/>
      <c r="B115" s="72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51" t="s">
        <v>41</v>
      </c>
      <c r="B116" s="72">
        <v>597</v>
      </c>
      <c r="C116" s="12">
        <v>479</v>
      </c>
      <c r="D116" s="12">
        <v>585</v>
      </c>
      <c r="E116" s="3">
        <v>826</v>
      </c>
      <c r="F116" s="3">
        <v>770</v>
      </c>
      <c r="G116" s="3">
        <v>579</v>
      </c>
      <c r="H116" s="3">
        <v>502</v>
      </c>
      <c r="I116" s="3">
        <v>0</v>
      </c>
      <c r="J116" s="3">
        <v>0</v>
      </c>
      <c r="K116" s="3">
        <v>0</v>
      </c>
    </row>
    <row r="117" spans="1:11">
      <c r="A117" s="52" t="s">
        <v>39</v>
      </c>
      <c r="B117" s="76">
        <v>3</v>
      </c>
      <c r="C117" s="13">
        <v>1</v>
      </c>
      <c r="D117" s="13">
        <v>4</v>
      </c>
      <c r="E117" s="14">
        <v>9</v>
      </c>
      <c r="F117" s="14">
        <v>4</v>
      </c>
      <c r="G117" s="14">
        <v>23</v>
      </c>
      <c r="H117" s="14">
        <v>11</v>
      </c>
      <c r="I117" s="14" t="s">
        <v>0</v>
      </c>
      <c r="J117" s="14" t="s">
        <v>0</v>
      </c>
      <c r="K117" s="14" t="s">
        <v>0</v>
      </c>
    </row>
    <row r="118" spans="1:11">
      <c r="A118" s="57" t="s">
        <v>9</v>
      </c>
      <c r="B118" s="75">
        <f>SUM(B116:B117)</f>
        <v>600</v>
      </c>
      <c r="C118" s="21">
        <f>SUM(C116:C117)</f>
        <v>480</v>
      </c>
      <c r="D118" s="21">
        <f t="shared" ref="D118:K118" si="20">SUM(D116:D117)</f>
        <v>589</v>
      </c>
      <c r="E118" s="22">
        <f t="shared" si="20"/>
        <v>835</v>
      </c>
      <c r="F118" s="22">
        <f t="shared" si="20"/>
        <v>774</v>
      </c>
      <c r="G118" s="22">
        <f t="shared" si="20"/>
        <v>602</v>
      </c>
      <c r="H118" s="22">
        <f t="shared" si="20"/>
        <v>513</v>
      </c>
      <c r="I118" s="22">
        <f t="shared" si="20"/>
        <v>0</v>
      </c>
      <c r="J118" s="22">
        <f t="shared" si="20"/>
        <v>0</v>
      </c>
      <c r="K118" s="22">
        <f t="shared" si="20"/>
        <v>0</v>
      </c>
    </row>
    <row r="119" spans="1:11">
      <c r="A119" s="58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58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58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8">
      <c r="A122" s="23" t="s">
        <v>43</v>
      </c>
      <c r="B122" s="71">
        <f>B$7</f>
        <v>2023</v>
      </c>
      <c r="C122" s="45">
        <f>C$7</f>
        <v>2022</v>
      </c>
      <c r="D122" s="45">
        <f>D$7</f>
        <v>2021</v>
      </c>
      <c r="E122" s="2">
        <f>E$7</f>
        <v>2020</v>
      </c>
      <c r="F122" s="2">
        <f>F$7</f>
        <v>2019</v>
      </c>
      <c r="G122" s="2">
        <f t="shared" ref="G122:K122" si="21">G$7</f>
        <v>2018</v>
      </c>
      <c r="H122" s="2">
        <f t="shared" si="21"/>
        <v>2017</v>
      </c>
      <c r="I122" s="2">
        <f t="shared" si="21"/>
        <v>2016</v>
      </c>
      <c r="J122" s="2">
        <f t="shared" si="21"/>
        <v>2015</v>
      </c>
      <c r="K122" s="2">
        <f t="shared" si="21"/>
        <v>2014</v>
      </c>
    </row>
    <row r="123" spans="1:11">
      <c r="A123" s="10" t="s">
        <v>44</v>
      </c>
      <c r="B123" s="78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10"/>
      <c r="B124" s="72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11" t="s">
        <v>45</v>
      </c>
      <c r="B125" s="72">
        <v>53</v>
      </c>
      <c r="C125" s="12">
        <v>51</v>
      </c>
      <c r="D125" s="12">
        <v>52</v>
      </c>
      <c r="E125" s="3">
        <v>50</v>
      </c>
      <c r="F125" s="3">
        <v>50</v>
      </c>
      <c r="G125" s="3">
        <v>48</v>
      </c>
      <c r="H125" s="3">
        <v>45</v>
      </c>
      <c r="I125" s="3">
        <v>44</v>
      </c>
      <c r="J125" s="3" t="s">
        <v>1</v>
      </c>
      <c r="K125" s="3" t="s">
        <v>1</v>
      </c>
    </row>
    <row r="126" spans="1:11">
      <c r="A126" s="4" t="s">
        <v>46</v>
      </c>
      <c r="B126" s="76">
        <v>297</v>
      </c>
      <c r="C126" s="13">
        <v>277</v>
      </c>
      <c r="D126" s="13">
        <v>254</v>
      </c>
      <c r="E126" s="14">
        <v>240</v>
      </c>
      <c r="F126" s="14">
        <v>221</v>
      </c>
      <c r="G126" s="14">
        <v>212</v>
      </c>
      <c r="H126" s="14">
        <v>217</v>
      </c>
      <c r="I126" s="14">
        <v>206</v>
      </c>
      <c r="J126" s="3" t="s">
        <v>1</v>
      </c>
      <c r="K126" s="3" t="s">
        <v>1</v>
      </c>
    </row>
    <row r="127" spans="1:11">
      <c r="A127" s="4" t="s">
        <v>47</v>
      </c>
      <c r="B127" s="74">
        <v>31</v>
      </c>
      <c r="C127" s="13">
        <v>32</v>
      </c>
      <c r="D127" s="13">
        <v>31</v>
      </c>
      <c r="E127" s="14">
        <v>30</v>
      </c>
      <c r="F127" s="14">
        <v>31</v>
      </c>
      <c r="G127" s="14">
        <v>32</v>
      </c>
      <c r="H127" s="14">
        <v>31</v>
      </c>
      <c r="I127" s="14">
        <v>32</v>
      </c>
      <c r="J127" s="3" t="s">
        <v>1</v>
      </c>
      <c r="K127" s="3" t="s">
        <v>1</v>
      </c>
    </row>
    <row r="128" spans="1:11">
      <c r="A128" s="4" t="s">
        <v>48</v>
      </c>
      <c r="B128" s="76">
        <v>72</v>
      </c>
      <c r="C128" s="13">
        <v>74</v>
      </c>
      <c r="D128" s="13">
        <v>78</v>
      </c>
      <c r="E128" s="14">
        <v>79</v>
      </c>
      <c r="F128" s="14">
        <v>85</v>
      </c>
      <c r="G128" s="14">
        <v>86</v>
      </c>
      <c r="H128" s="14">
        <v>92</v>
      </c>
      <c r="I128" s="14">
        <v>94</v>
      </c>
      <c r="J128" s="3" t="s">
        <v>1</v>
      </c>
      <c r="K128" s="3" t="s">
        <v>1</v>
      </c>
    </row>
    <row r="129" spans="1:11">
      <c r="A129" s="17" t="s">
        <v>49</v>
      </c>
      <c r="B129" s="76">
        <v>28</v>
      </c>
      <c r="C129" s="24">
        <v>10</v>
      </c>
      <c r="D129" s="24">
        <v>2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</row>
    <row r="130" spans="1:11">
      <c r="A130" s="20" t="s">
        <v>9</v>
      </c>
      <c r="B130" s="75">
        <f>SUM(B125:B129)</f>
        <v>481</v>
      </c>
      <c r="C130" s="21">
        <f>SUM(C125:C129)</f>
        <v>444</v>
      </c>
      <c r="D130" s="21">
        <f>SUM(D125:D129)</f>
        <v>417</v>
      </c>
      <c r="E130" s="22">
        <f t="shared" ref="E130:I130" si="22">SUM(E125:E128)</f>
        <v>399</v>
      </c>
      <c r="F130" s="22">
        <f t="shared" si="22"/>
        <v>387</v>
      </c>
      <c r="G130" s="22">
        <f t="shared" si="22"/>
        <v>378</v>
      </c>
      <c r="H130" s="22">
        <f t="shared" si="22"/>
        <v>385</v>
      </c>
      <c r="I130" s="22">
        <f t="shared" si="22"/>
        <v>376</v>
      </c>
      <c r="J130" s="26" t="s">
        <v>1</v>
      </c>
      <c r="K130" s="26" t="s">
        <v>1</v>
      </c>
    </row>
    <row r="131" spans="1:11">
      <c r="A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8">
      <c r="A132" s="23" t="s">
        <v>50</v>
      </c>
      <c r="B132" s="71">
        <f>B$7</f>
        <v>2023</v>
      </c>
      <c r="C132" s="45">
        <f>C$7</f>
        <v>2022</v>
      </c>
      <c r="D132" s="45">
        <f>D$7</f>
        <v>2021</v>
      </c>
      <c r="E132" s="2">
        <f>E$7</f>
        <v>2020</v>
      </c>
      <c r="F132" s="2">
        <f>F$7</f>
        <v>2019</v>
      </c>
      <c r="G132" s="2">
        <f t="shared" ref="G132:K132" si="23">G$7</f>
        <v>2018</v>
      </c>
      <c r="H132" s="2">
        <f t="shared" si="23"/>
        <v>2017</v>
      </c>
      <c r="I132" s="2">
        <f t="shared" si="23"/>
        <v>2016</v>
      </c>
      <c r="J132" s="2">
        <f t="shared" si="23"/>
        <v>2015</v>
      </c>
      <c r="K132" s="2">
        <f t="shared" si="23"/>
        <v>2014</v>
      </c>
    </row>
    <row r="133" spans="1:11">
      <c r="A133" s="10" t="s">
        <v>5</v>
      </c>
      <c r="B133" s="78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10"/>
      <c r="B134" s="72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11" t="s">
        <v>45</v>
      </c>
      <c r="B135" s="72">
        <v>2</v>
      </c>
      <c r="C135" s="65" t="s">
        <v>0</v>
      </c>
      <c r="D135" s="12">
        <v>3</v>
      </c>
      <c r="E135" s="3">
        <v>2</v>
      </c>
      <c r="F135" s="3">
        <v>2</v>
      </c>
      <c r="G135" s="3">
        <v>3</v>
      </c>
      <c r="H135" s="3">
        <v>1</v>
      </c>
      <c r="I135" s="3" t="s">
        <v>0</v>
      </c>
      <c r="J135" s="3" t="s">
        <v>0</v>
      </c>
      <c r="K135" s="3" t="s">
        <v>0</v>
      </c>
    </row>
    <row r="136" spans="1:11">
      <c r="A136" s="4" t="s">
        <v>46</v>
      </c>
      <c r="B136" s="74">
        <v>33</v>
      </c>
      <c r="C136" s="13">
        <v>28</v>
      </c>
      <c r="D136" s="13">
        <v>18</v>
      </c>
      <c r="E136" s="14">
        <v>23</v>
      </c>
      <c r="F136" s="14">
        <v>17</v>
      </c>
      <c r="G136" s="14">
        <v>8</v>
      </c>
      <c r="H136" s="14">
        <v>24</v>
      </c>
      <c r="I136" s="3" t="s">
        <v>0</v>
      </c>
      <c r="J136" s="3" t="s">
        <v>0</v>
      </c>
      <c r="K136" s="3" t="s">
        <v>0</v>
      </c>
    </row>
    <row r="137" spans="1:11">
      <c r="A137" s="4" t="s">
        <v>47</v>
      </c>
      <c r="B137" s="14" t="s">
        <v>0</v>
      </c>
      <c r="C137" s="13">
        <v>2</v>
      </c>
      <c r="D137" s="13">
        <v>2</v>
      </c>
      <c r="E137" s="14" t="s">
        <v>0</v>
      </c>
      <c r="F137" s="14" t="s">
        <v>0</v>
      </c>
      <c r="G137" s="14">
        <v>2</v>
      </c>
      <c r="H137" s="14">
        <v>1</v>
      </c>
      <c r="I137" s="3" t="s">
        <v>0</v>
      </c>
      <c r="J137" s="3" t="s">
        <v>0</v>
      </c>
      <c r="K137" s="3" t="s">
        <v>0</v>
      </c>
    </row>
    <row r="138" spans="1:11">
      <c r="A138" s="4" t="s">
        <v>48</v>
      </c>
      <c r="B138" s="76">
        <v>2</v>
      </c>
      <c r="C138" s="13">
        <v>2</v>
      </c>
      <c r="D138" s="13">
        <v>2</v>
      </c>
      <c r="E138" s="14">
        <v>1</v>
      </c>
      <c r="F138" s="14">
        <v>1</v>
      </c>
      <c r="G138" s="14">
        <v>3</v>
      </c>
      <c r="H138" s="14">
        <v>6</v>
      </c>
      <c r="I138" s="3" t="s">
        <v>0</v>
      </c>
      <c r="J138" s="3" t="s">
        <v>0</v>
      </c>
      <c r="K138" s="3" t="s">
        <v>0</v>
      </c>
    </row>
    <row r="139" spans="1:11">
      <c r="A139" s="17" t="s">
        <v>49</v>
      </c>
      <c r="B139" s="76">
        <v>19</v>
      </c>
      <c r="C139" s="24">
        <v>8</v>
      </c>
      <c r="D139" s="24">
        <v>2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</row>
    <row r="140" spans="1:11">
      <c r="A140" s="20" t="s">
        <v>9</v>
      </c>
      <c r="B140" s="75">
        <f>SUM(B135:B139)</f>
        <v>56</v>
      </c>
      <c r="C140" s="21">
        <f>SUM(C135:C139)</f>
        <v>40</v>
      </c>
      <c r="D140" s="21">
        <f>SUM(D135:D139)</f>
        <v>27</v>
      </c>
      <c r="E140" s="22">
        <f>SUM(E135:E138)</f>
        <v>26</v>
      </c>
      <c r="F140" s="22">
        <f>SUM(F135:F138)</f>
        <v>20</v>
      </c>
      <c r="G140" s="22">
        <f>SUM(G135:G138)</f>
        <v>16</v>
      </c>
      <c r="H140" s="22">
        <f>SUM(H135:H138)</f>
        <v>32</v>
      </c>
      <c r="I140" s="26" t="s">
        <v>0</v>
      </c>
      <c r="J140" s="26" t="s">
        <v>0</v>
      </c>
      <c r="K140" s="26" t="s">
        <v>0</v>
      </c>
    </row>
    <row r="141" spans="1:11">
      <c r="A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8">
      <c r="A142" s="23" t="s">
        <v>51</v>
      </c>
      <c r="B142" s="79">
        <f>B$7</f>
        <v>2023</v>
      </c>
      <c r="C142" s="45">
        <f>C$7</f>
        <v>2022</v>
      </c>
      <c r="D142" s="45">
        <f>D$7</f>
        <v>2021</v>
      </c>
      <c r="E142" s="2">
        <f>E$7</f>
        <v>2020</v>
      </c>
      <c r="F142" s="2">
        <f>F$7</f>
        <v>2019</v>
      </c>
      <c r="G142" s="2">
        <f t="shared" ref="G142:K142" si="24">G$7</f>
        <v>2018</v>
      </c>
      <c r="H142" s="2">
        <f t="shared" si="24"/>
        <v>2017</v>
      </c>
      <c r="I142" s="2">
        <f t="shared" si="24"/>
        <v>2016</v>
      </c>
      <c r="J142" s="2">
        <f t="shared" si="24"/>
        <v>2015</v>
      </c>
      <c r="K142" s="2">
        <f t="shared" si="24"/>
        <v>2014</v>
      </c>
    </row>
    <row r="143" spans="1:11">
      <c r="A143" s="10" t="s">
        <v>5</v>
      </c>
      <c r="B143" s="78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10"/>
      <c r="B144" s="6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11" t="s">
        <v>45</v>
      </c>
      <c r="B145" s="66" t="s">
        <v>0</v>
      </c>
      <c r="C145" s="12">
        <v>1</v>
      </c>
      <c r="D145" s="12">
        <v>1</v>
      </c>
      <c r="E145" s="3">
        <v>2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  <c r="K145" s="3" t="s">
        <v>0</v>
      </c>
    </row>
    <row r="146" spans="1:11">
      <c r="A146" s="4" t="s">
        <v>46</v>
      </c>
      <c r="B146" s="73">
        <v>13</v>
      </c>
      <c r="C146" s="13">
        <v>5</v>
      </c>
      <c r="D146" s="13">
        <v>4</v>
      </c>
      <c r="E146" s="14">
        <v>4</v>
      </c>
      <c r="F146" s="14">
        <v>8</v>
      </c>
      <c r="G146" s="14">
        <v>13</v>
      </c>
      <c r="H146" s="14">
        <v>13</v>
      </c>
      <c r="I146" s="3" t="s">
        <v>0</v>
      </c>
      <c r="J146" s="3" t="s">
        <v>0</v>
      </c>
      <c r="K146" s="3" t="s">
        <v>0</v>
      </c>
    </row>
    <row r="147" spans="1:11">
      <c r="A147" s="4" t="s">
        <v>47</v>
      </c>
      <c r="B147" s="73">
        <v>1</v>
      </c>
      <c r="C147" s="13">
        <v>1</v>
      </c>
      <c r="D147" s="13">
        <v>1</v>
      </c>
      <c r="E147" s="14">
        <v>1</v>
      </c>
      <c r="F147" s="14">
        <v>1</v>
      </c>
      <c r="G147" s="14">
        <v>1</v>
      </c>
      <c r="H147" s="14">
        <v>2</v>
      </c>
      <c r="I147" s="3" t="s">
        <v>0</v>
      </c>
      <c r="J147" s="3" t="s">
        <v>0</v>
      </c>
      <c r="K147" s="3" t="s">
        <v>0</v>
      </c>
    </row>
    <row r="148" spans="1:11">
      <c r="A148" s="52" t="s">
        <v>48</v>
      </c>
      <c r="B148" s="80">
        <v>4</v>
      </c>
      <c r="C148" s="13">
        <v>6</v>
      </c>
      <c r="D148" s="13">
        <v>3</v>
      </c>
      <c r="E148" s="14">
        <v>7</v>
      </c>
      <c r="F148" s="14">
        <v>2</v>
      </c>
      <c r="G148" s="14">
        <v>9</v>
      </c>
      <c r="H148" s="14">
        <v>8</v>
      </c>
      <c r="I148" s="3" t="s">
        <v>0</v>
      </c>
      <c r="J148" s="3" t="s">
        <v>0</v>
      </c>
      <c r="K148" s="3" t="s">
        <v>0</v>
      </c>
    </row>
    <row r="149" spans="1:11">
      <c r="A149" s="17" t="s">
        <v>49</v>
      </c>
      <c r="B149" s="80">
        <v>1</v>
      </c>
      <c r="C149" s="13" t="s">
        <v>1</v>
      </c>
      <c r="D149" s="1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</row>
    <row r="150" spans="1:11">
      <c r="A150" s="57" t="s">
        <v>9</v>
      </c>
      <c r="B150" s="81">
        <f>SUM(B145:B149)</f>
        <v>19</v>
      </c>
      <c r="C150" s="21">
        <f>SUM(C145:C149)</f>
        <v>13</v>
      </c>
      <c r="D150" s="21">
        <f>SUM(D145:D149)</f>
        <v>9</v>
      </c>
      <c r="E150" s="22">
        <f t="shared" ref="E150" si="25">SUM(E145:E148)</f>
        <v>14</v>
      </c>
      <c r="F150" s="22">
        <f>SUM(F145:F148)</f>
        <v>11</v>
      </c>
      <c r="G150" s="22">
        <f t="shared" ref="G150:H150" si="26">SUM(G145:G148)</f>
        <v>23</v>
      </c>
      <c r="H150" s="22">
        <f t="shared" si="26"/>
        <v>23</v>
      </c>
      <c r="I150" s="26" t="s">
        <v>0</v>
      </c>
      <c r="J150" s="26" t="s">
        <v>0</v>
      </c>
      <c r="K150" s="26" t="s">
        <v>0</v>
      </c>
    </row>
    <row r="151" spans="1:11">
      <c r="A151" s="58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58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8">
      <c r="A154" s="23" t="s">
        <v>52</v>
      </c>
      <c r="B154" s="79">
        <f>B$7</f>
        <v>2023</v>
      </c>
      <c r="C154" s="45">
        <f>C$7</f>
        <v>2022</v>
      </c>
      <c r="D154" s="45">
        <f>D$7</f>
        <v>2021</v>
      </c>
      <c r="E154" s="2">
        <f>E$7</f>
        <v>2020</v>
      </c>
      <c r="F154" s="2">
        <f>F$7</f>
        <v>2019</v>
      </c>
      <c r="G154" s="2">
        <f t="shared" ref="G154:K154" si="27">G$7</f>
        <v>2018</v>
      </c>
      <c r="H154" s="2">
        <f t="shared" si="27"/>
        <v>2017</v>
      </c>
      <c r="I154" s="2">
        <f t="shared" si="27"/>
        <v>2016</v>
      </c>
      <c r="J154" s="2">
        <f t="shared" si="27"/>
        <v>2015</v>
      </c>
      <c r="K154" s="2">
        <f t="shared" si="27"/>
        <v>2014</v>
      </c>
    </row>
    <row r="155" spans="1:11">
      <c r="A155" s="10" t="s">
        <v>53</v>
      </c>
      <c r="B155" s="78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10"/>
      <c r="B156" s="6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11" t="s">
        <v>54</v>
      </c>
      <c r="B157" s="66">
        <v>1123</v>
      </c>
      <c r="C157" s="12">
        <v>648</v>
      </c>
      <c r="D157" s="12">
        <v>138</v>
      </c>
      <c r="E157" s="3">
        <v>20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  <c r="K157" s="3" t="s">
        <v>0</v>
      </c>
    </row>
    <row r="158" spans="1:11">
      <c r="A158" s="4" t="s">
        <v>57</v>
      </c>
      <c r="B158" s="73">
        <v>86</v>
      </c>
      <c r="C158" s="13">
        <v>83</v>
      </c>
      <c r="D158" s="13">
        <v>76</v>
      </c>
      <c r="E158" s="14">
        <v>20</v>
      </c>
      <c r="F158" s="14" t="s">
        <v>0</v>
      </c>
      <c r="G158" s="14" t="s">
        <v>0</v>
      </c>
      <c r="H158" s="14" t="s">
        <v>0</v>
      </c>
      <c r="I158" s="14" t="s">
        <v>0</v>
      </c>
      <c r="J158" s="3" t="s">
        <v>0</v>
      </c>
      <c r="K158" s="3" t="s">
        <v>0</v>
      </c>
    </row>
    <row r="159" spans="1:11">
      <c r="A159" s="4" t="s">
        <v>55</v>
      </c>
      <c r="B159" s="73">
        <v>72</v>
      </c>
      <c r="C159" s="13">
        <v>28</v>
      </c>
      <c r="D159" s="13">
        <v>5</v>
      </c>
      <c r="E159" s="14">
        <v>0</v>
      </c>
      <c r="F159" s="14" t="s">
        <v>0</v>
      </c>
      <c r="G159" s="14" t="s">
        <v>0</v>
      </c>
      <c r="H159" s="14" t="s">
        <v>0</v>
      </c>
      <c r="I159" s="14" t="s">
        <v>0</v>
      </c>
      <c r="J159" s="3" t="s">
        <v>0</v>
      </c>
      <c r="K159" s="3" t="s">
        <v>0</v>
      </c>
    </row>
    <row r="160" spans="1:11">
      <c r="A160" s="20" t="s">
        <v>9</v>
      </c>
      <c r="B160" s="67">
        <f>B157+B159</f>
        <v>1195</v>
      </c>
      <c r="C160" s="21">
        <f>C157+C159</f>
        <v>676</v>
      </c>
      <c r="D160" s="21">
        <f>D157+D159</f>
        <v>143</v>
      </c>
      <c r="E160" s="22">
        <f>E157+E159</f>
        <v>20</v>
      </c>
      <c r="F160" s="22" t="s">
        <v>0</v>
      </c>
      <c r="G160" s="22" t="s">
        <v>0</v>
      </c>
      <c r="H160" s="22" t="s">
        <v>0</v>
      </c>
      <c r="I160" s="22" t="s">
        <v>0</v>
      </c>
      <c r="J160" s="26" t="s">
        <v>0</v>
      </c>
      <c r="K160" s="26" t="s">
        <v>0</v>
      </c>
    </row>
    <row r="161" spans="1:11">
      <c r="A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8">
      <c r="A162" s="23" t="s">
        <v>56</v>
      </c>
      <c r="B162" s="79">
        <f>B$7</f>
        <v>2023</v>
      </c>
      <c r="C162" s="45">
        <f>C$7</f>
        <v>2022</v>
      </c>
      <c r="D162" s="45">
        <f>D$7</f>
        <v>2021</v>
      </c>
      <c r="E162" s="2">
        <f>E$7</f>
        <v>2020</v>
      </c>
      <c r="F162" s="2">
        <f>F$7</f>
        <v>2019</v>
      </c>
      <c r="G162" s="2">
        <f t="shared" ref="G162:K162" si="28">G$7</f>
        <v>2018</v>
      </c>
      <c r="H162" s="2">
        <f t="shared" si="28"/>
        <v>2017</v>
      </c>
      <c r="I162" s="2">
        <f t="shared" si="28"/>
        <v>2016</v>
      </c>
      <c r="J162" s="2">
        <f t="shared" si="28"/>
        <v>2015</v>
      </c>
      <c r="K162" s="2">
        <f t="shared" si="28"/>
        <v>2014</v>
      </c>
    </row>
    <row r="163" spans="1:11">
      <c r="A163" s="10" t="s">
        <v>5</v>
      </c>
      <c r="B163" s="78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10"/>
      <c r="B164" s="6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11" t="s">
        <v>54</v>
      </c>
      <c r="B165" s="66">
        <v>484</v>
      </c>
      <c r="C165" s="12">
        <v>512</v>
      </c>
      <c r="D165" s="12">
        <v>118</v>
      </c>
      <c r="E165" s="3">
        <v>20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  <c r="K165" s="3" t="s">
        <v>0</v>
      </c>
    </row>
    <row r="166" spans="1:11">
      <c r="A166" s="4" t="s">
        <v>57</v>
      </c>
      <c r="B166" s="73">
        <v>6</v>
      </c>
      <c r="C166" s="13">
        <v>9</v>
      </c>
      <c r="D166" s="13">
        <v>56</v>
      </c>
      <c r="E166" s="14">
        <v>20</v>
      </c>
      <c r="F166" s="14" t="s">
        <v>0</v>
      </c>
      <c r="G166" s="14" t="s">
        <v>0</v>
      </c>
      <c r="H166" s="14" t="s">
        <v>0</v>
      </c>
      <c r="I166" s="3" t="s">
        <v>0</v>
      </c>
      <c r="J166" s="3" t="s">
        <v>0</v>
      </c>
      <c r="K166" s="3" t="s">
        <v>0</v>
      </c>
    </row>
    <row r="167" spans="1:11">
      <c r="A167" s="4" t="s">
        <v>55</v>
      </c>
      <c r="B167" s="73">
        <v>46</v>
      </c>
      <c r="C167" s="13">
        <v>23</v>
      </c>
      <c r="D167" s="13">
        <v>5</v>
      </c>
      <c r="E167" s="14">
        <v>0</v>
      </c>
      <c r="F167" s="14" t="s">
        <v>0</v>
      </c>
      <c r="G167" s="14" t="s">
        <v>0</v>
      </c>
      <c r="H167" s="14" t="s">
        <v>0</v>
      </c>
      <c r="I167" s="3" t="s">
        <v>0</v>
      </c>
      <c r="J167" s="3" t="s">
        <v>0</v>
      </c>
      <c r="K167" s="3" t="s">
        <v>0</v>
      </c>
    </row>
    <row r="168" spans="1:11">
      <c r="A168" s="20" t="s">
        <v>9</v>
      </c>
      <c r="B168" s="67">
        <f t="shared" ref="B168:E168" si="29">B165+B167</f>
        <v>530</v>
      </c>
      <c r="C168" s="21">
        <f t="shared" si="29"/>
        <v>535</v>
      </c>
      <c r="D168" s="21">
        <f t="shared" si="29"/>
        <v>123</v>
      </c>
      <c r="E168" s="22">
        <f t="shared" si="29"/>
        <v>20</v>
      </c>
      <c r="F168" s="22" t="s">
        <v>0</v>
      </c>
      <c r="G168" s="22" t="s">
        <v>0</v>
      </c>
      <c r="H168" s="22" t="s">
        <v>0</v>
      </c>
      <c r="I168" s="26" t="s">
        <v>0</v>
      </c>
      <c r="J168" s="26" t="s">
        <v>0</v>
      </c>
      <c r="K168" s="26" t="s">
        <v>0</v>
      </c>
    </row>
    <row r="169" spans="1:11">
      <c r="A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8">
      <c r="A170" s="23" t="s">
        <v>58</v>
      </c>
      <c r="B170" s="79">
        <f>B$7</f>
        <v>2023</v>
      </c>
      <c r="C170" s="45">
        <f>C$7</f>
        <v>2022</v>
      </c>
      <c r="D170" s="45">
        <f>D$7</f>
        <v>2021</v>
      </c>
      <c r="E170" s="2">
        <f>E$7</f>
        <v>2020</v>
      </c>
      <c r="F170" s="2">
        <f>F$7</f>
        <v>2019</v>
      </c>
      <c r="G170" s="2">
        <f t="shared" ref="G170:K170" si="30">G$7</f>
        <v>2018</v>
      </c>
      <c r="H170" s="2">
        <f t="shared" si="30"/>
        <v>2017</v>
      </c>
      <c r="I170" s="2">
        <f t="shared" si="30"/>
        <v>2016</v>
      </c>
      <c r="J170" s="2">
        <f t="shared" si="30"/>
        <v>2015</v>
      </c>
      <c r="K170" s="2">
        <f t="shared" si="30"/>
        <v>2014</v>
      </c>
    </row>
    <row r="171" spans="1:11">
      <c r="A171" s="10" t="s">
        <v>5</v>
      </c>
      <c r="B171" s="78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10"/>
      <c r="B172" s="6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11" t="s">
        <v>54</v>
      </c>
      <c r="B173" s="66">
        <v>9</v>
      </c>
      <c r="C173" s="12">
        <v>2</v>
      </c>
      <c r="D173" s="12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  <c r="K173" s="3" t="s">
        <v>0</v>
      </c>
    </row>
    <row r="174" spans="1:11">
      <c r="A174" s="4" t="s">
        <v>57</v>
      </c>
      <c r="B174" s="73">
        <v>0</v>
      </c>
      <c r="C174" s="13">
        <v>1</v>
      </c>
      <c r="D174" s="13"/>
      <c r="E174" s="14"/>
      <c r="F174" s="14"/>
      <c r="G174" s="14"/>
      <c r="H174" s="14"/>
      <c r="I174" s="3"/>
      <c r="J174" s="3"/>
      <c r="K174" s="3"/>
    </row>
    <row r="175" spans="1:11">
      <c r="A175" s="4" t="s">
        <v>55</v>
      </c>
      <c r="B175" s="73">
        <v>2</v>
      </c>
      <c r="C175" s="13">
        <v>0</v>
      </c>
      <c r="D175" s="13">
        <v>0</v>
      </c>
      <c r="E175" s="14" t="s">
        <v>0</v>
      </c>
      <c r="F175" s="14" t="s">
        <v>0</v>
      </c>
      <c r="G175" s="14" t="s">
        <v>0</v>
      </c>
      <c r="H175" s="14" t="s">
        <v>0</v>
      </c>
      <c r="I175" s="3" t="s">
        <v>0</v>
      </c>
      <c r="J175" s="3" t="s">
        <v>0</v>
      </c>
      <c r="K175" s="3" t="s">
        <v>0</v>
      </c>
    </row>
    <row r="176" spans="1:11">
      <c r="A176" s="44" t="s">
        <v>9</v>
      </c>
      <c r="B176" s="67">
        <f t="shared" ref="B176:C176" si="31">B173+B175</f>
        <v>11</v>
      </c>
      <c r="C176" s="68">
        <f t="shared" si="31"/>
        <v>2</v>
      </c>
      <c r="D176" s="68">
        <f>SUM(D173:D175)</f>
        <v>0</v>
      </c>
      <c r="E176" s="14" t="s">
        <v>0</v>
      </c>
      <c r="F176" s="14" t="s">
        <v>0</v>
      </c>
      <c r="G176" s="14" t="s">
        <v>0</v>
      </c>
      <c r="H176" s="14" t="s">
        <v>0</v>
      </c>
      <c r="I176" s="3" t="s">
        <v>0</v>
      </c>
      <c r="J176" s="3" t="s">
        <v>0</v>
      </c>
      <c r="K176" s="3" t="s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_dlc_DocId xmlns="156dd62c-3e4e-494c-bf72-b9bf391481ee">QQ7CV7YMZS54-958334791-105</_dlc_DocId>
    <_dlc_DocIdUrl xmlns="156dd62c-3e4e-494c-bf72-b9bf391481ee">
      <Url>https://dok.finma.ch/sites/2067-PR/_layouts/15/DocIdRedir.aspx?ID=QQ7CV7YMZS54-958334791-105</Url>
      <Description>QQ7CV7YMZS54-958334791-105</Description>
    </_dlc_DocIdUrl>
    <FinalDocument xmlns="EDE94700-760D-4322-9D25-898EC853010B" xsi:nil="true"/>
    <DocumentDate xmlns="EDE94700-760D-4322-9D25-898EC853010B">2023-03-22T08:59:48+00:00</DocumentDate>
    <Projectname xmlns="EDE94700-760D-4322-9D25-898EC853010B">Geschäftsbericht 2023 (2067)</Projectname>
    <ProjectNr xmlns="EDE94700-760D-4322-9D25-898EC853010B">2067</ProjectNr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3B05653A-1412-46FD-9EC6-3BCE86A5C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D7DF0-48DF-4E49-A97A-660F79F6E0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8889C1-BD14-48F2-915C-B9B6FCB9F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3FCBE8-5C4F-476F-BDF5-B58D8001896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DE94700-760D-4322-9D25-898EC853010B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Andamento del mercato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2024-03-01T12:04:29.0000000Z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_dlc_DocIdItemGuid">
    <vt:lpwstr>24992070-33bd-4eca-a14d-d0edc7575d66</vt:lpwstr>
  </op:property>
  <op:property fmtid="{D5CDD505-2E9C-101B-9397-08002B2CF9AE}" pid="4" name="OSP">
    <vt:lpwstr>2</vt:lpwstr>
  </op:property>
</op:Properties>
</file>